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05" yWindow="-105" windowWidth="23250" windowHeight="12450" tabRatio="775"/>
  </bookViews>
  <sheets>
    <sheet name="7.1" sheetId="16" r:id="rId1"/>
    <sheet name="7.2" sheetId="14" r:id="rId2"/>
    <sheet name="7.3" sheetId="15" r:id="rId3"/>
    <sheet name="7.4" sheetId="6" r:id="rId4"/>
    <sheet name="7.5" sheetId="8" r:id="rId5"/>
    <sheet name="7.6" sheetId="9" r:id="rId6"/>
    <sheet name="7.7" sheetId="10" r:id="rId7"/>
    <sheet name="7.8" sheetId="7" r:id="rId8"/>
    <sheet name="7.9" sheetId="11" r:id="rId9"/>
    <sheet name="7.10" sheetId="12" r:id="rId10"/>
    <sheet name="7.11" sheetId="13" r:id="rId11"/>
    <sheet name="7.12" sheetId="18" r:id="rId12"/>
    <sheet name="DS Nghèo, CN" sheetId="20" r:id="rId13"/>
    <sheet name="DS thoát nghèo, cn" sheetId="19" r:id="rId14"/>
  </sheets>
  <definedNames>
    <definedName name="_ftn1" localSheetId="7">'7.8'!#REF!</definedName>
    <definedName name="_ftn2" localSheetId="7">'7.8'!#REF!</definedName>
    <definedName name="_ftn3" localSheetId="7">'7.8'!#REF!</definedName>
    <definedName name="_ftnref1" localSheetId="7">'7.8'!#REF!</definedName>
    <definedName name="_ftnref2" localSheetId="7">'7.8'!#REF!</definedName>
    <definedName name="_ftnref3" localSheetId="7">'7.8'!#REF!</definedName>
    <definedName name="_GoBack" localSheetId="10">'7.11'!$E$6</definedName>
    <definedName name="_xlnm.Print_Titles" localSheetId="3">'7.4'!$2:$3</definedName>
    <definedName name="_xlnm.Print_Titles" localSheetId="4">'7.5'!$3:$4</definedName>
    <definedName name="_xlnm.Print_Titles" localSheetId="5">'7.6'!$3:$4</definedName>
    <definedName name="_xlnm.Print_Titles" localSheetId="6">'7.7'!$3:$4</definedName>
    <definedName name="_xlnm.Print_Titles" localSheetId="7">'7.8'!$3:$5</definedName>
  </definedNames>
  <calcPr calcId="145621"/>
</workbook>
</file>

<file path=xl/calcChain.xml><?xml version="1.0" encoding="utf-8"?>
<calcChain xmlns="http://schemas.openxmlformats.org/spreadsheetml/2006/main">
  <c r="E6" i="15" l="1"/>
  <c r="E60" i="19"/>
  <c r="E9" i="19"/>
  <c r="E92" i="19" l="1"/>
  <c r="L20" i="14"/>
  <c r="G18" i="6" l="1"/>
  <c r="G20" i="11"/>
  <c r="D9" i="11"/>
  <c r="D10" i="11"/>
  <c r="D11" i="11"/>
  <c r="D12" i="11"/>
  <c r="D13" i="11"/>
  <c r="D14" i="11"/>
  <c r="D15" i="11"/>
  <c r="D16" i="11"/>
  <c r="D17" i="11"/>
  <c r="D18" i="11"/>
  <c r="D19" i="11"/>
  <c r="D7" i="11"/>
  <c r="D8" i="11"/>
  <c r="D22" i="16"/>
  <c r="D9" i="7"/>
  <c r="D8" i="7"/>
  <c r="D6" i="7" s="1"/>
  <c r="E7" i="15"/>
  <c r="F7" i="15"/>
  <c r="G7" i="15"/>
  <c r="H7" i="15"/>
  <c r="I7" i="15"/>
  <c r="J7" i="15"/>
  <c r="K7" i="15"/>
  <c r="D7" i="15"/>
  <c r="F6" i="15"/>
  <c r="G6" i="15"/>
  <c r="H6" i="15"/>
  <c r="I6" i="15"/>
  <c r="J6" i="15"/>
  <c r="K6" i="15"/>
  <c r="D6" i="15"/>
  <c r="E8" i="14"/>
  <c r="F8" i="14"/>
  <c r="G8" i="14"/>
  <c r="H8" i="14"/>
  <c r="I8" i="14"/>
  <c r="J8" i="14"/>
  <c r="D8" i="14"/>
  <c r="E7" i="14"/>
  <c r="F7" i="14"/>
  <c r="G7" i="14"/>
  <c r="H7" i="14"/>
  <c r="I7" i="14"/>
  <c r="J7" i="14"/>
  <c r="K7" i="14"/>
  <c r="D7" i="14"/>
  <c r="L10" i="14"/>
  <c r="F9" i="7" s="1"/>
  <c r="L11" i="14"/>
  <c r="F10" i="7" s="1"/>
  <c r="L12" i="14"/>
  <c r="F11" i="7" s="1"/>
  <c r="L13" i="14"/>
  <c r="F12" i="7" s="1"/>
  <c r="L14" i="14"/>
  <c r="F13" i="7" s="1"/>
  <c r="L15" i="14"/>
  <c r="F14" i="7" s="1"/>
  <c r="L16" i="14"/>
  <c r="F15" i="7" s="1"/>
  <c r="L17" i="14"/>
  <c r="F16" i="7" s="1"/>
  <c r="L18" i="14"/>
  <c r="F17" i="7" s="1"/>
  <c r="L19" i="14"/>
  <c r="F18" i="7" s="1"/>
  <c r="F19" i="7"/>
  <c r="L21" i="14"/>
  <c r="F20" i="7" s="1"/>
  <c r="L22" i="14"/>
  <c r="F21" i="7" s="1"/>
  <c r="L23" i="14"/>
  <c r="F22" i="7" s="1"/>
  <c r="L24" i="14"/>
  <c r="F23" i="7" s="1"/>
  <c r="L25" i="14"/>
  <c r="F24" i="7" s="1"/>
  <c r="L26" i="14"/>
  <c r="F25" i="7" s="1"/>
  <c r="L27" i="14"/>
  <c r="F26" i="7" s="1"/>
  <c r="L28" i="14"/>
  <c r="F27" i="7" s="1"/>
  <c r="L29" i="14"/>
  <c r="F28" i="7" s="1"/>
  <c r="L31" i="14"/>
  <c r="F30" i="7" s="1"/>
  <c r="L32" i="14"/>
  <c r="F31" i="7" s="1"/>
  <c r="L33" i="14"/>
  <c r="F32" i="7" s="1"/>
  <c r="L34" i="14"/>
  <c r="F33" i="7" s="1"/>
  <c r="D20" i="11" l="1"/>
  <c r="L18" i="15"/>
  <c r="G18" i="7" s="1"/>
  <c r="L25" i="15" l="1"/>
  <c r="G25" i="7" s="1"/>
  <c r="L15" i="15" l="1"/>
  <c r="G15" i="7" s="1"/>
  <c r="E22" i="16" l="1"/>
  <c r="L9" i="14" l="1"/>
  <c r="F8" i="7" l="1"/>
  <c r="L7" i="14"/>
  <c r="N7" i="14" s="1"/>
  <c r="L12" i="15"/>
  <c r="G12" i="7" s="1"/>
  <c r="L13" i="15"/>
  <c r="G13" i="7" s="1"/>
  <c r="C41" i="12"/>
  <c r="E31" i="7"/>
  <c r="E30" i="7"/>
  <c r="C18" i="6"/>
  <c r="C19" i="8" s="1"/>
  <c r="G19" i="8" s="1"/>
  <c r="J10" i="16"/>
  <c r="J11" i="16"/>
  <c r="J12" i="16"/>
  <c r="J13" i="16"/>
  <c r="J14" i="16"/>
  <c r="J15" i="16"/>
  <c r="J16" i="16"/>
  <c r="J17" i="16"/>
  <c r="J18" i="16"/>
  <c r="J19" i="16"/>
  <c r="J20" i="16"/>
  <c r="J21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L26" i="15"/>
  <c r="G26" i="7" s="1"/>
  <c r="L27" i="15"/>
  <c r="G27" i="7" s="1"/>
  <c r="H22" i="16" l="1"/>
  <c r="L19" i="15"/>
  <c r="G19" i="7" s="1"/>
  <c r="J11" i="12" l="1"/>
  <c r="D9" i="18"/>
  <c r="E9" i="18"/>
  <c r="F9" i="18"/>
  <c r="G9" i="18"/>
  <c r="H9" i="18"/>
  <c r="I9" i="18"/>
  <c r="J9" i="18"/>
  <c r="K9" i="18"/>
  <c r="C9" i="18"/>
  <c r="D8" i="18"/>
  <c r="E8" i="18"/>
  <c r="F8" i="18"/>
  <c r="G8" i="18"/>
  <c r="H8" i="18"/>
  <c r="I8" i="18"/>
  <c r="J8" i="18"/>
  <c r="K8" i="18"/>
  <c r="C8" i="18"/>
  <c r="D21" i="13"/>
  <c r="E21" i="13"/>
  <c r="F21" i="13"/>
  <c r="G21" i="13"/>
  <c r="H21" i="13"/>
  <c r="I21" i="13"/>
  <c r="J21" i="13"/>
  <c r="J10" i="12"/>
  <c r="J9" i="12"/>
  <c r="D47" i="12"/>
  <c r="E47" i="12"/>
  <c r="F47" i="12"/>
  <c r="G47" i="12"/>
  <c r="H47" i="12"/>
  <c r="I47" i="12"/>
  <c r="J47" i="12"/>
  <c r="C47" i="12"/>
  <c r="D44" i="12"/>
  <c r="E44" i="12"/>
  <c r="F44" i="12"/>
  <c r="G44" i="12"/>
  <c r="H44" i="12"/>
  <c r="I44" i="12"/>
  <c r="J44" i="12"/>
  <c r="C44" i="12"/>
  <c r="D41" i="12"/>
  <c r="E41" i="12"/>
  <c r="F41" i="12"/>
  <c r="G41" i="12"/>
  <c r="H41" i="12"/>
  <c r="I41" i="12"/>
  <c r="J41" i="12"/>
  <c r="D38" i="12"/>
  <c r="E38" i="12"/>
  <c r="F38" i="12"/>
  <c r="G38" i="12"/>
  <c r="H38" i="12"/>
  <c r="I38" i="12"/>
  <c r="J38" i="12"/>
  <c r="C38" i="12"/>
  <c r="D35" i="12"/>
  <c r="E35" i="12"/>
  <c r="F35" i="12"/>
  <c r="G35" i="12"/>
  <c r="H35" i="12"/>
  <c r="I35" i="12"/>
  <c r="J35" i="12"/>
  <c r="C35" i="12"/>
  <c r="J29" i="12"/>
  <c r="D32" i="12"/>
  <c r="E32" i="12"/>
  <c r="F32" i="12"/>
  <c r="G32" i="12"/>
  <c r="H32" i="12"/>
  <c r="I32" i="12"/>
  <c r="J32" i="12"/>
  <c r="C32" i="12"/>
  <c r="D29" i="12"/>
  <c r="E29" i="12"/>
  <c r="F29" i="12"/>
  <c r="G29" i="12"/>
  <c r="H29" i="12"/>
  <c r="I29" i="12"/>
  <c r="C29" i="12"/>
  <c r="D26" i="12"/>
  <c r="E26" i="12"/>
  <c r="F26" i="12"/>
  <c r="G26" i="12"/>
  <c r="H26" i="12"/>
  <c r="I26" i="12"/>
  <c r="J26" i="12"/>
  <c r="C26" i="12"/>
  <c r="D23" i="12"/>
  <c r="E23" i="12"/>
  <c r="F23" i="12"/>
  <c r="G23" i="12"/>
  <c r="H23" i="12"/>
  <c r="I23" i="12"/>
  <c r="J23" i="12"/>
  <c r="C23" i="12"/>
  <c r="D20" i="12"/>
  <c r="E20" i="12"/>
  <c r="F20" i="12"/>
  <c r="G20" i="12"/>
  <c r="H20" i="12"/>
  <c r="I20" i="12"/>
  <c r="J20" i="12"/>
  <c r="C20" i="12"/>
  <c r="D17" i="12"/>
  <c r="E17" i="12"/>
  <c r="F17" i="12"/>
  <c r="G17" i="12"/>
  <c r="H17" i="12"/>
  <c r="I17" i="12"/>
  <c r="J17" i="12"/>
  <c r="C17" i="12"/>
  <c r="D14" i="12"/>
  <c r="E14" i="12"/>
  <c r="F14" i="12"/>
  <c r="G14" i="12"/>
  <c r="H14" i="12"/>
  <c r="I14" i="12"/>
  <c r="J14" i="12"/>
  <c r="C14" i="12"/>
  <c r="D11" i="12"/>
  <c r="E11" i="12"/>
  <c r="F11" i="12"/>
  <c r="G11" i="12"/>
  <c r="H11" i="12"/>
  <c r="I11" i="12"/>
  <c r="C11" i="12"/>
  <c r="D9" i="12"/>
  <c r="E9" i="12"/>
  <c r="F9" i="12"/>
  <c r="G9" i="12"/>
  <c r="H9" i="12"/>
  <c r="I9" i="12"/>
  <c r="D10" i="12"/>
  <c r="E10" i="12"/>
  <c r="F10" i="12"/>
  <c r="G10" i="12"/>
  <c r="H10" i="12"/>
  <c r="I10" i="12"/>
  <c r="C10" i="12"/>
  <c r="C9" i="12"/>
  <c r="E20" i="11"/>
  <c r="F20" i="11"/>
  <c r="H20" i="11"/>
  <c r="I20" i="11"/>
  <c r="J20" i="11"/>
  <c r="K20" i="11"/>
  <c r="L20" i="11"/>
  <c r="O20" i="11"/>
  <c r="P20" i="11"/>
  <c r="Q20" i="11"/>
  <c r="R20" i="11"/>
  <c r="S20" i="11"/>
  <c r="T20" i="11"/>
  <c r="U20" i="11"/>
  <c r="V20" i="11"/>
  <c r="E6" i="7"/>
  <c r="F6" i="7"/>
  <c r="H6" i="7"/>
  <c r="I6" i="7"/>
  <c r="J6" i="7"/>
  <c r="K6" i="7"/>
  <c r="L6" i="7"/>
  <c r="M6" i="7"/>
  <c r="H7" i="7"/>
  <c r="I7" i="7"/>
  <c r="J7" i="7"/>
  <c r="K7" i="7"/>
  <c r="L7" i="7"/>
  <c r="M7" i="7"/>
  <c r="D7" i="7"/>
  <c r="D19" i="9"/>
  <c r="E19" i="9"/>
  <c r="F19" i="9"/>
  <c r="G19" i="9"/>
  <c r="H19" i="9"/>
  <c r="I19" i="9"/>
  <c r="I19" i="10" s="1"/>
  <c r="J19" i="9"/>
  <c r="K19" i="9"/>
  <c r="L19" i="9"/>
  <c r="M19" i="9"/>
  <c r="N19" i="9"/>
  <c r="O19" i="9"/>
  <c r="C19" i="9"/>
  <c r="C19" i="10" s="1"/>
  <c r="D18" i="6"/>
  <c r="D19" i="8" s="1"/>
  <c r="E18" i="6"/>
  <c r="F18" i="6"/>
  <c r="H18" i="6"/>
  <c r="I18" i="6"/>
  <c r="J18" i="6"/>
  <c r="K18" i="6"/>
  <c r="L18" i="6"/>
  <c r="M18" i="6"/>
  <c r="N18" i="6"/>
  <c r="O18" i="6"/>
  <c r="L9" i="15"/>
  <c r="L10" i="15"/>
  <c r="G10" i="7" s="1"/>
  <c r="L11" i="15"/>
  <c r="G11" i="7" s="1"/>
  <c r="L14" i="15"/>
  <c r="G14" i="7" s="1"/>
  <c r="L16" i="15"/>
  <c r="G16" i="7" s="1"/>
  <c r="L17" i="15"/>
  <c r="G17" i="7" s="1"/>
  <c r="L20" i="15"/>
  <c r="G20" i="7" s="1"/>
  <c r="L21" i="15"/>
  <c r="G21" i="7" s="1"/>
  <c r="L22" i="15"/>
  <c r="G22" i="7" s="1"/>
  <c r="L23" i="15"/>
  <c r="G23" i="7" s="1"/>
  <c r="L24" i="15"/>
  <c r="G24" i="7" s="1"/>
  <c r="L28" i="15"/>
  <c r="G28" i="7" s="1"/>
  <c r="L29" i="15"/>
  <c r="G29" i="7" s="1"/>
  <c r="L30" i="15"/>
  <c r="G30" i="7" s="1"/>
  <c r="L31" i="15"/>
  <c r="G31" i="7" s="1"/>
  <c r="L32" i="15"/>
  <c r="G32" i="7" s="1"/>
  <c r="L33" i="15"/>
  <c r="G33" i="7" s="1"/>
  <c r="L8" i="15"/>
  <c r="F22" i="16"/>
  <c r="I22" i="16"/>
  <c r="C22" i="16"/>
  <c r="G22" i="16" s="1"/>
  <c r="J9" i="16"/>
  <c r="G9" i="16"/>
  <c r="L19" i="10" l="1"/>
  <c r="J19" i="10"/>
  <c r="F19" i="10"/>
  <c r="G19" i="10"/>
  <c r="C7" i="18"/>
  <c r="L6" i="15"/>
  <c r="G8" i="7"/>
  <c r="G6" i="7" s="1"/>
  <c r="L7" i="15"/>
  <c r="G9" i="7"/>
  <c r="G7" i="7" s="1"/>
  <c r="M19" i="10"/>
  <c r="J22" i="16"/>
  <c r="H19" i="10"/>
  <c r="E19" i="10"/>
  <c r="D19" i="10"/>
  <c r="O19" i="10"/>
  <c r="N19" i="10"/>
  <c r="K19" i="10"/>
  <c r="E7" i="18"/>
  <c r="D7" i="18"/>
  <c r="I8" i="12"/>
  <c r="E8" i="12"/>
  <c r="J8" i="12"/>
  <c r="F8" i="12"/>
  <c r="H8" i="12"/>
  <c r="D8" i="12"/>
  <c r="C8" i="12"/>
  <c r="G8" i="12"/>
  <c r="F7" i="18"/>
  <c r="K7" i="18"/>
  <c r="G7" i="18"/>
  <c r="J7" i="18"/>
  <c r="I7" i="18"/>
  <c r="H7" i="18"/>
  <c r="L19" i="8"/>
  <c r="H19" i="8"/>
  <c r="O19" i="8"/>
  <c r="K19" i="8"/>
  <c r="N19" i="8"/>
  <c r="F19" i="8"/>
  <c r="M19" i="8"/>
  <c r="I19" i="8"/>
  <c r="E19" i="8"/>
  <c r="J19" i="8"/>
  <c r="B18" i="8"/>
  <c r="C18" i="13"/>
  <c r="N17" i="11"/>
  <c r="B15" i="10"/>
  <c r="C15" i="10"/>
  <c r="E15" i="10" s="1"/>
  <c r="B16" i="10"/>
  <c r="C16" i="10"/>
  <c r="L16" i="10" s="1"/>
  <c r="O16" i="10"/>
  <c r="B17" i="10"/>
  <c r="C17" i="10"/>
  <c r="B18" i="10"/>
  <c r="C18" i="10"/>
  <c r="K30" i="14"/>
  <c r="L30" i="14" l="1"/>
  <c r="F29" i="7" s="1"/>
  <c r="F7" i="7" s="1"/>
  <c r="K8" i="14"/>
  <c r="H15" i="10"/>
  <c r="L8" i="14"/>
  <c r="G15" i="10"/>
  <c r="J15" i="10"/>
  <c r="F15" i="10"/>
  <c r="I15" i="10"/>
  <c r="D15" i="10"/>
  <c r="O15" i="10"/>
  <c r="M15" i="10"/>
  <c r="L15" i="10"/>
  <c r="N15" i="10"/>
  <c r="K15" i="10"/>
  <c r="K16" i="10"/>
  <c r="J16" i="10"/>
  <c r="I16" i="10"/>
  <c r="H16" i="10"/>
  <c r="G16" i="10"/>
  <c r="F16" i="10"/>
  <c r="E16" i="10"/>
  <c r="D16" i="10"/>
  <c r="N16" i="10"/>
  <c r="M16" i="10"/>
  <c r="C15" i="13"/>
  <c r="C21" i="13" s="1"/>
  <c r="B13" i="10"/>
  <c r="C13" i="10"/>
  <c r="N13" i="10" s="1"/>
  <c r="D13" i="10"/>
  <c r="B14" i="10"/>
  <c r="C14" i="10"/>
  <c r="L14" i="10" s="1"/>
  <c r="B12" i="10"/>
  <c r="N13" i="11"/>
  <c r="N11" i="11"/>
  <c r="E17" i="7"/>
  <c r="E7" i="7" s="1"/>
  <c r="N10" i="11"/>
  <c r="N9" i="11"/>
  <c r="M9" i="11" s="1"/>
  <c r="C9" i="11"/>
  <c r="N8" i="11"/>
  <c r="B7" i="8"/>
  <c r="B8" i="8"/>
  <c r="B9" i="8"/>
  <c r="B10" i="8"/>
  <c r="B11" i="8"/>
  <c r="B12" i="8"/>
  <c r="B13" i="8"/>
  <c r="B14" i="8"/>
  <c r="B15" i="8"/>
  <c r="B16" i="8"/>
  <c r="B17" i="8"/>
  <c r="B6" i="8"/>
  <c r="B7" i="10"/>
  <c r="B8" i="10"/>
  <c r="B9" i="10"/>
  <c r="B10" i="10"/>
  <c r="B11" i="10"/>
  <c r="B6" i="10"/>
  <c r="C7" i="10"/>
  <c r="E7" i="10" s="1"/>
  <c r="C8" i="10"/>
  <c r="N8" i="10" s="1"/>
  <c r="C9" i="10"/>
  <c r="L9" i="10" s="1"/>
  <c r="C10" i="10"/>
  <c r="M10" i="10" s="1"/>
  <c r="C11" i="10"/>
  <c r="C12" i="10"/>
  <c r="K12" i="10" s="1"/>
  <c r="C6" i="10"/>
  <c r="F6" i="10" s="1"/>
  <c r="C7" i="8"/>
  <c r="L7" i="8" s="1"/>
  <c r="C8" i="8"/>
  <c r="J8" i="8" s="1"/>
  <c r="C9" i="8"/>
  <c r="L9" i="8" s="1"/>
  <c r="C10" i="8"/>
  <c r="L10" i="8" s="1"/>
  <c r="C11" i="8"/>
  <c r="L11" i="8" s="1"/>
  <c r="C12" i="8"/>
  <c r="E12" i="8" s="1"/>
  <c r="C13" i="8"/>
  <c r="L13" i="8" s="1"/>
  <c r="C14" i="8"/>
  <c r="L14" i="8" s="1"/>
  <c r="C15" i="8"/>
  <c r="L15" i="8" s="1"/>
  <c r="C16" i="8"/>
  <c r="L16" i="8" s="1"/>
  <c r="C17" i="8"/>
  <c r="L17" i="8" s="1"/>
  <c r="C18" i="8"/>
  <c r="L18" i="8" s="1"/>
  <c r="C6" i="8"/>
  <c r="N6" i="8" s="1"/>
  <c r="D8" i="8"/>
  <c r="E8" i="8"/>
  <c r="F8" i="8"/>
  <c r="G8" i="8"/>
  <c r="J9" i="8"/>
  <c r="K9" i="8"/>
  <c r="O9" i="8"/>
  <c r="F10" i="8"/>
  <c r="J6" i="8" l="1"/>
  <c r="K6" i="8"/>
  <c r="L6" i="8"/>
  <c r="O10" i="8"/>
  <c r="M9" i="8"/>
  <c r="L11" i="10"/>
  <c r="D11" i="10"/>
  <c r="C8" i="11"/>
  <c r="C20" i="11" s="1"/>
  <c r="M8" i="11"/>
  <c r="M20" i="11" s="1"/>
  <c r="N20" i="11"/>
  <c r="I9" i="8"/>
  <c r="O14" i="10"/>
  <c r="H9" i="8"/>
  <c r="D7" i="10"/>
  <c r="M14" i="10"/>
  <c r="D9" i="8"/>
  <c r="K16" i="8"/>
  <c r="H9" i="10"/>
  <c r="G9" i="10"/>
  <c r="F9" i="10"/>
  <c r="E9" i="10"/>
  <c r="F13" i="10"/>
  <c r="D9" i="10"/>
  <c r="E13" i="10"/>
  <c r="K13" i="10"/>
  <c r="M13" i="10"/>
  <c r="J13" i="10"/>
  <c r="I13" i="10"/>
  <c r="H13" i="10"/>
  <c r="O13" i="10"/>
  <c r="L13" i="10"/>
  <c r="G13" i="10"/>
  <c r="H16" i="8"/>
  <c r="I6" i="8"/>
  <c r="I11" i="8"/>
  <c r="H6" i="8"/>
  <c r="H11" i="8"/>
  <c r="J16" i="8"/>
  <c r="I16" i="8"/>
  <c r="G14" i="8"/>
  <c r="F14" i="8"/>
  <c r="M6" i="8"/>
  <c r="D6" i="8"/>
  <c r="I10" i="8"/>
  <c r="E9" i="8"/>
  <c r="L8" i="8"/>
  <c r="O6" i="8"/>
  <c r="N10" i="8"/>
  <c r="J10" i="8"/>
  <c r="F9" i="8"/>
  <c r="E6" i="8"/>
  <c r="H10" i="8"/>
  <c r="F6" i="8"/>
  <c r="I14" i="8"/>
  <c r="G10" i="8"/>
  <c r="K8" i="8"/>
  <c r="G6" i="8"/>
  <c r="H14" i="8"/>
  <c r="H8" i="8"/>
  <c r="E10" i="8"/>
  <c r="K18" i="8"/>
  <c r="J18" i="8"/>
  <c r="K17" i="8"/>
  <c r="I17" i="8"/>
  <c r="J17" i="8"/>
  <c r="J15" i="8"/>
  <c r="I15" i="8"/>
  <c r="H15" i="8"/>
  <c r="G15" i="8"/>
  <c r="K15" i="8"/>
  <c r="E14" i="10"/>
  <c r="D14" i="10"/>
  <c r="K14" i="8"/>
  <c r="J14" i="8"/>
  <c r="M6" i="10"/>
  <c r="N6" i="10"/>
  <c r="H7" i="10"/>
  <c r="G7" i="10"/>
  <c r="F7" i="10"/>
  <c r="K6" i="10"/>
  <c r="I6" i="10"/>
  <c r="J6" i="10"/>
  <c r="L6" i="10"/>
  <c r="D6" i="10"/>
  <c r="I11" i="10"/>
  <c r="H11" i="10"/>
  <c r="G6" i="10"/>
  <c r="G11" i="10"/>
  <c r="J7" i="10"/>
  <c r="J11" i="10"/>
  <c r="E6" i="10"/>
  <c r="H6" i="10"/>
  <c r="F11" i="10"/>
  <c r="I7" i="10"/>
  <c r="K14" i="10"/>
  <c r="J14" i="10"/>
  <c r="I14" i="10"/>
  <c r="H14" i="10"/>
  <c r="G14" i="10"/>
  <c r="F14" i="10"/>
  <c r="N14" i="10"/>
  <c r="K13" i="8"/>
  <c r="J13" i="8"/>
  <c r="I13" i="8"/>
  <c r="H13" i="8"/>
  <c r="G13" i="8"/>
  <c r="F13" i="8"/>
  <c r="E13" i="8"/>
  <c r="O9" i="10"/>
  <c r="H8" i="10"/>
  <c r="K9" i="10"/>
  <c r="G8" i="10"/>
  <c r="I8" i="10"/>
  <c r="O11" i="10"/>
  <c r="J9" i="10"/>
  <c r="F8" i="10"/>
  <c r="J8" i="10"/>
  <c r="K11" i="10"/>
  <c r="I9" i="10"/>
  <c r="E8" i="10"/>
  <c r="D10" i="10"/>
  <c r="L8" i="10"/>
  <c r="K7" i="10"/>
  <c r="O6" i="10"/>
  <c r="E11" i="10"/>
  <c r="O7" i="10"/>
  <c r="M7" i="10"/>
  <c r="N7" i="10"/>
  <c r="E10" i="10"/>
  <c r="L7" i="10"/>
  <c r="O12" i="10"/>
  <c r="J12" i="10"/>
  <c r="I12" i="10"/>
  <c r="H12" i="10"/>
  <c r="G12" i="10"/>
  <c r="F12" i="10"/>
  <c r="E12" i="10"/>
  <c r="D12" i="10"/>
  <c r="L12" i="8"/>
  <c r="H12" i="8"/>
  <c r="I12" i="8"/>
  <c r="J12" i="8"/>
  <c r="D12" i="8"/>
  <c r="F12" i="8"/>
  <c r="G12" i="8"/>
  <c r="D11" i="8"/>
  <c r="G11" i="8"/>
  <c r="E11" i="8"/>
  <c r="F11" i="8"/>
  <c r="K11" i="8"/>
  <c r="J11" i="8"/>
  <c r="K12" i="8"/>
  <c r="O11" i="8"/>
  <c r="O10" i="10"/>
  <c r="L10" i="10"/>
  <c r="K10" i="10"/>
  <c r="J10" i="10"/>
  <c r="I10" i="10"/>
  <c r="H10" i="10"/>
  <c r="G10" i="10"/>
  <c r="F10" i="10"/>
  <c r="K10" i="8"/>
  <c r="D10" i="8"/>
  <c r="M9" i="10"/>
  <c r="N9" i="10"/>
  <c r="N9" i="8"/>
  <c r="G9" i="8"/>
  <c r="O8" i="10"/>
  <c r="M8" i="10"/>
  <c r="I8" i="8"/>
  <c r="O8" i="8"/>
  <c r="N8" i="8"/>
  <c r="M8" i="8"/>
  <c r="K7" i="8"/>
  <c r="K8" i="10"/>
  <c r="N12" i="10"/>
  <c r="M12" i="10"/>
  <c r="N11" i="10"/>
  <c r="L12" i="10"/>
  <c r="M11" i="10"/>
  <c r="N10" i="10"/>
  <c r="D8" i="10"/>
  <c r="J7" i="8"/>
  <c r="I18" i="8"/>
  <c r="I7" i="8"/>
  <c r="H18" i="8"/>
  <c r="H17" i="8"/>
  <c r="H7" i="8"/>
  <c r="G18" i="8"/>
  <c r="G17" i="8"/>
  <c r="G16" i="8"/>
  <c r="G7" i="8"/>
  <c r="F18" i="8"/>
  <c r="F17" i="8"/>
  <c r="F16" i="8"/>
  <c r="F15" i="8"/>
  <c r="F7" i="8"/>
  <c r="E18" i="8"/>
  <c r="E17" i="8"/>
  <c r="E16" i="8"/>
  <c r="E15" i="8"/>
  <c r="E14" i="8"/>
  <c r="E7" i="8"/>
  <c r="D18" i="8"/>
  <c r="D17" i="8"/>
  <c r="D16" i="8"/>
  <c r="D15" i="8"/>
  <c r="D14" i="8"/>
  <c r="D13" i="8"/>
  <c r="D7" i="8"/>
  <c r="O18" i="8"/>
  <c r="O17" i="8"/>
  <c r="O16" i="8"/>
  <c r="O15" i="8"/>
  <c r="O14" i="8"/>
  <c r="O13" i="8"/>
  <c r="O12" i="8"/>
  <c r="O7" i="8"/>
  <c r="N18" i="8"/>
  <c r="N17" i="8"/>
  <c r="N16" i="8"/>
  <c r="N15" i="8"/>
  <c r="N14" i="8"/>
  <c r="N13" i="8"/>
  <c r="N12" i="8"/>
  <c r="N11" i="8"/>
  <c r="N7" i="8"/>
  <c r="M18" i="8"/>
  <c r="M17" i="8"/>
  <c r="M16" i="8"/>
  <c r="M15" i="8"/>
  <c r="M14" i="8"/>
  <c r="M13" i="8"/>
  <c r="M12" i="8"/>
  <c r="M11" i="8"/>
  <c r="M10" i="8"/>
  <c r="M7" i="8"/>
  <c r="D35" i="14" l="1"/>
</calcChain>
</file>

<file path=xl/sharedStrings.xml><?xml version="1.0" encoding="utf-8"?>
<sst xmlns="http://schemas.openxmlformats.org/spreadsheetml/2006/main" count="1916" uniqueCount="852">
  <si>
    <t>TT</t>
  </si>
  <si>
    <t>Tổng số hộ nghèo</t>
  </si>
  <si>
    <t>Tổng số hộ cận nghèo</t>
  </si>
  <si>
    <t>Số hộ</t>
  </si>
  <si>
    <t>Nhân khẩu</t>
  </si>
  <si>
    <t>Tỷ lệ</t>
  </si>
  <si>
    <t>A</t>
  </si>
  <si>
    <t>B</t>
  </si>
  <si>
    <t>Phân tổ</t>
  </si>
  <si>
    <t>Hộ</t>
  </si>
  <si>
    <t>Đơn vị</t>
  </si>
  <si>
    <t>1       Việc làm</t>
  </si>
  <si>
    <t>2      Người phụ thuộc trong hộ gia đình</t>
  </si>
  <si>
    <t>3        Dinh dưỡng</t>
  </si>
  <si>
    <t>4        Bảo hiểm y tế</t>
  </si>
  <si>
    <t>5       Trình độ giáo dục của người lớn</t>
  </si>
  <si>
    <t>6         Tình trạng đi học của trẻ em</t>
  </si>
  <si>
    <t>7       Chất lượng nhà ở</t>
  </si>
  <si>
    <t>8       Diện tích nhà ở bình quân đầu người</t>
  </si>
  <si>
    <t>9       Nguồn nước sinh hoạt</t>
  </si>
  <si>
    <t>10       Nhà tiêu hợp vệ sinh</t>
  </si>
  <si>
    <t>11        Sử dụng dịch vụ viễn thông</t>
  </si>
  <si>
    <t>12    Phương tiện phục vụ tiếp cận thông tin</t>
  </si>
  <si>
    <r>
      <t>Chỉ số thiếu hụt dịch vụ xã hội cơ bản của hộ nghèo</t>
    </r>
    <r>
      <rPr>
        <sz val="12"/>
        <color rgb="FF000000"/>
        <rFont val="Times New Roman"/>
        <family val="1"/>
      </rPr>
      <t xml:space="preserve"> (ghi số lượng vào cột tương ứng)</t>
    </r>
  </si>
  <si>
    <r>
      <t>Tỷ lệ chỉ số thiếu hụt dịch vụ xã hội cơ bản của hộ nghèo</t>
    </r>
    <r>
      <rPr>
        <sz val="12"/>
        <color rgb="FF000000"/>
        <rFont val="Times New Roman"/>
        <family val="1"/>
      </rPr>
      <t xml:space="preserve"> (so với tổng số hộ nghèo)</t>
    </r>
  </si>
  <si>
    <t>Tổng số hộ dân cư</t>
  </si>
  <si>
    <t>Số hộ dân tộc thiểu số</t>
  </si>
  <si>
    <t>Hộ nghèo theo các nhóm đối tượng</t>
  </si>
  <si>
    <t>C</t>
  </si>
  <si>
    <t>Tổng số hộ nghèo dân tộc thiểu số</t>
  </si>
  <si>
    <t>Hộ nghèo theo các nhóm dân tộc</t>
  </si>
  <si>
    <t>Kinh</t>
  </si>
  <si>
    <t>Hoa</t>
  </si>
  <si>
    <t>Dân tộc khác</t>
  </si>
  <si>
    <t>Tày</t>
  </si>
  <si>
    <t>Nùng</t>
  </si>
  <si>
    <t>Dao</t>
  </si>
  <si>
    <t>Mông</t>
  </si>
  <si>
    <t>2=4+5+6+7+8+9+10</t>
  </si>
  <si>
    <t>Nguyên nhân nghèo</t>
  </si>
  <si>
    <t>Không có đất sản xuất</t>
  </si>
  <si>
    <t>Không có vốn sản xuất, kinh doanh</t>
  </si>
  <si>
    <t>Không có lao động</t>
  </si>
  <si>
    <t>Không có công cụ/ phương tiện sản xuất</t>
  </si>
  <si>
    <t>Không có kiến thức về sản xuất</t>
  </si>
  <si>
    <t>Không có kỹ năng lao động, sản xuất</t>
  </si>
  <si>
    <t>Có người ốm đau, bệnh nặng, tai nạn...</t>
  </si>
  <si>
    <t>Chỉ số thiếu hụt của trẻ em thuộc hộ nghèo</t>
  </si>
  <si>
    <t>Chỉ số thiếu hụt của trẻ em thuộc hộ cận nghèo</t>
  </si>
  <si>
    <t xml:space="preserve">Tổng số trẻ em </t>
  </si>
  <si>
    <t xml:space="preserve">Chỉ số  thiếu hụt về bảo hiểm    y tế </t>
  </si>
  <si>
    <t>Chỉ số   thiếu hụt về dinh dưỡng</t>
  </si>
  <si>
    <t>Chỉ số    thiếu hụt về tình trạng    đi học</t>
  </si>
  <si>
    <t xml:space="preserve">Chỉ số   thiếu hụt về bảo hiểm      y tế </t>
  </si>
  <si>
    <t>Đơn vị tính</t>
  </si>
  <si>
    <t>Trẻ</t>
  </si>
  <si>
    <t>I</t>
  </si>
  <si>
    <r>
      <t>Tỷ lệ chỉ số thiếu hụt dịch vụ xã hội cơ bản của hộ cận nghèo</t>
    </r>
    <r>
      <rPr>
        <sz val="12"/>
        <color rgb="FF000000"/>
        <rFont val="Times New Roman"/>
        <family val="1"/>
      </rPr>
      <t xml:space="preserve"> (so với tổng số hộ cận nghèo)</t>
    </r>
  </si>
  <si>
    <t xml:space="preserve">Đơn vị </t>
  </si>
  <si>
    <t>Mẫu 7.1. TỔNG HỢP KẾT QUẢ RÀ SOÁT HỘ NGHÈO, HỘ CẬN NGHÈO</t>
  </si>
  <si>
    <t>Số khẩu</t>
  </si>
  <si>
    <t>Mẫu 7.4.  PHÂN TÍCH CÁC CHỈ SỐ THIẾU HỤT DỊCH VỤ XÃ HỘI CƠ BẢN CỦA HỘ NGHÈO</t>
  </si>
  <si>
    <t>Mẫu 7.5. PHÂN TÍCH TỶ LỆ CÁC CHỈ SỐ THIẾU HỤT DỊCH VỤ XÃ HỘI CƠ BẢN CỦA HỘ NGHÈO</t>
  </si>
  <si>
    <t>Mẫu 7.7. PHÂN TÍCH TỶ LỆ CÁC CHỈ SỐ THIẾU HỤT DỊCH VỤ XÃ HỘI CƠ BẢN CỦA HỘ CẬN NGHÈO</t>
  </si>
  <si>
    <t>Mẫu 7.8. PHÂN TÍCH HỘ NGHÈO THEO CÁC NHÓM ĐỐI TƯỢNG</t>
  </si>
  <si>
    <t>Sán chay</t>
  </si>
  <si>
    <t>Mẫu 7.11. TỔNG HỢP CHỈ SỐ THIẾU HỤT CỦA TRẺ EM THUỘC HỘ NGHÈO, HỘ CẬN NGHÈO</t>
  </si>
  <si>
    <t>Khu vực/Đơn vị</t>
  </si>
  <si>
    <t>Mẫu 7.10. PHÂN TÍCH KẾT QUẢ HỘ NGHÈO THEO CÁC NGUYÊN NHÂN NGHÈO</t>
  </si>
  <si>
    <t xml:space="preserve">Hộ cận nghèo không có khả năng lao động </t>
  </si>
  <si>
    <t xml:space="preserve">Hộ nghèo dân tộc thiểu số </t>
  </si>
  <si>
    <t xml:space="preserve">Hộ cận nghèo  dân tộc thiểu số </t>
  </si>
  <si>
    <t xml:space="preserve">Hộ nghèo không có khả năng lao động </t>
  </si>
  <si>
    <t xml:space="preserve">Hộ nghèo có thành viên là  người có công với cách mạng </t>
  </si>
  <si>
    <t xml:space="preserve">Hộ cận nghèo có thành viên là người có công với cách mạng </t>
  </si>
  <si>
    <t>Tổng số hộ cận nghèo dân tộc thiểu số</t>
  </si>
  <si>
    <t>Hộ cận nghèo theo các nhóm dân tộc</t>
  </si>
  <si>
    <t>11=13+14+15+16+17+18+19</t>
  </si>
  <si>
    <t>Hộ nghèo</t>
  </si>
  <si>
    <t>Hộ cận nghèo</t>
  </si>
  <si>
    <t>Tổng số</t>
  </si>
  <si>
    <t>Mẫu 7.9. PHÂN TÍCH HỘ NGHÈO THEO CÁC NHÓM DÂN TỘC</t>
  </si>
  <si>
    <t>Tổ</t>
  </si>
  <si>
    <t>Diễn biến giảm số hộ nghèo</t>
  </si>
  <si>
    <t>Diễn biến tăng số hộ nghèo</t>
  </si>
  <si>
    <t xml:space="preserve">Số hộ thoát nghèo </t>
  </si>
  <si>
    <t>Nguyên nhân: thay đổi nhân khẩu, hộ nghèo đơn thân chết đi, chuyển đi nơi khác, tách, nhập với hộ khác,…</t>
  </si>
  <si>
    <t>Số hộ cận nghèo trở thành hộ nghèo</t>
  </si>
  <si>
    <t>Số hộ ngoài danh sách hộ nghèo, hộ cận nghèo gặp khó khăn đột xuất trong năm</t>
  </si>
  <si>
    <t>Nguyên nhân: thay đổi nhân khẩu, chuyển đến, tách, nhập với hộ khác,...</t>
  </si>
  <si>
    <t>Trở thành hộ cận nghèo</t>
  </si>
  <si>
    <t>Vượt chuẩn cận nghèo</t>
  </si>
  <si>
    <t>Tái nghèo</t>
  </si>
  <si>
    <t>Phát sinh mới</t>
  </si>
  <si>
    <t>Phiêng My</t>
  </si>
  <si>
    <t xml:space="preserve">Hộ </t>
  </si>
  <si>
    <t>Diễn biến giảm số hộ cận nghèo</t>
  </si>
  <si>
    <t>Diễn biến tăng số hộ cận nghèo</t>
  </si>
  <si>
    <t>Số hộ thoát cận nghèo</t>
  </si>
  <si>
    <t>Số hộ cận nghèo   trở thành hộ nghèo</t>
  </si>
  <si>
    <t>Nguyên nhân: thay đổi nhân khẩu, hộ đơn thân chết đi, chuyển đi nơi khác, tách, nhập với hộ khác,...</t>
  </si>
  <si>
    <t>Số hộ nghèo trở thành hộ cận nghèo</t>
  </si>
  <si>
    <t>Tái cận nghèo</t>
  </si>
  <si>
    <r>
      <t xml:space="preserve">Tổng số   hộ nghèo đầu năm       </t>
    </r>
    <r>
      <rPr>
        <sz val="10"/>
        <rFont val="Times New Roman"/>
        <family val="1"/>
      </rPr>
      <t>(theo Quyết định phê duyệt của cấp có thẩm quyền)</t>
    </r>
  </si>
  <si>
    <r>
      <t xml:space="preserve">Tổng số      hộ nghèo cuối năm  </t>
    </r>
    <r>
      <rPr>
        <sz val="10"/>
        <rFont val="Times New Roman"/>
        <family val="1"/>
      </rPr>
      <t>(theo Quyết định phê duyệt của cấp có thẩm quyền)</t>
    </r>
  </si>
  <si>
    <t>Mẫu số 7.3. TỔNG HỢP DIỄN BIẾN HỘ CẬN NGHÈO TRONG NĂM 2024</t>
  </si>
  <si>
    <t>Năm rà soát: 2025</t>
  </si>
  <si>
    <t xml:space="preserve">Kết quả rà soát </t>
  </si>
  <si>
    <t>Mẫu số 7.2. TỔNG HỢP DIỄN BIẾN HỘ NGHÈO TRONG NĂM 2025</t>
  </si>
  <si>
    <t>Khu vực thành thị/nông thôn</t>
  </si>
  <si>
    <t xml:space="preserve">Tổng cộng </t>
  </si>
  <si>
    <t>Tổng cộng</t>
  </si>
  <si>
    <t>Hộ thoát nghèo</t>
  </si>
  <si>
    <t>Hộ thoát cận nghèo</t>
  </si>
  <si>
    <t>Nguyên nhân thoát nghèo, thoát cận nghèo</t>
  </si>
  <si>
    <t>-</t>
  </si>
  <si>
    <t>* Tổng số thoát trong năm</t>
  </si>
  <si>
    <t>Mẫu 7.12. PHÂN TÍCH NGUYÊN NHÂN CHỦ YẾU THOÁT NGHÈO, THOÁT CẬN NGHÈO</t>
  </si>
  <si>
    <r>
      <t>Nguyên nhân khác</t>
    </r>
    <r>
      <rPr>
        <sz val="12"/>
        <color rgb="FF000000"/>
        <rFont val="Times New Roman"/>
        <family val="1"/>
      </rPr>
      <t xml:space="preserve"> </t>
    </r>
  </si>
  <si>
    <t>Lưu ý: Một hộ có thể có nhiều nguyên nhân khác nhau</t>
  </si>
  <si>
    <t>Hộ được hỗ trợ đất sản xuất</t>
  </si>
  <si>
    <t>Hộ được hỗ trợ nhà ở</t>
  </si>
  <si>
    <t>Hộ được hỗ trợ công cụ/ phương tiện sản xuất, sinh kế</t>
  </si>
  <si>
    <r>
      <t xml:space="preserve">Hộ có thành viên hộ có việc làm </t>
    </r>
    <r>
      <rPr>
        <sz val="13"/>
        <color rgb="FF000000"/>
        <rFont val="Times New Roman"/>
        <family val="1"/>
      </rPr>
      <t>(XKLĐ, làm công ty, DN...)</t>
    </r>
  </si>
  <si>
    <t>Hộ có thành viên tốt nghiệp cao đẳng trở lên</t>
  </si>
  <si>
    <r>
      <t xml:space="preserve">Hộ tự mua sắm tài sản </t>
    </r>
    <r>
      <rPr>
        <i/>
        <sz val="13"/>
        <color rgb="FF000000"/>
        <rFont val="Times New Roman"/>
        <family val="1"/>
      </rPr>
      <t>(tăng tài sản chủ yếu)</t>
    </r>
  </si>
  <si>
    <r>
      <t xml:space="preserve">Hộ được hỗ trợ phương tiện tiếp cận thông tin </t>
    </r>
    <r>
      <rPr>
        <i/>
        <sz val="13"/>
        <color rgb="FF000000"/>
        <rFont val="Times New Roman"/>
        <family val="1"/>
      </rPr>
      <t>(điện thoại, phương tiện nghe, nhìn..)</t>
    </r>
  </si>
  <si>
    <t>Hộ được hỗ trợ nước sạch và VSMT</t>
  </si>
  <si>
    <t>Sáo Sào</t>
  </si>
  <si>
    <t>Nà kéo</t>
  </si>
  <si>
    <t>Nà Ngần</t>
  </si>
  <si>
    <t>Pù Áng</t>
  </si>
  <si>
    <t>Bằng Lãng</t>
  </si>
  <si>
    <t>Thuận Hưng</t>
  </si>
  <si>
    <t>Nà Pò</t>
  </si>
  <si>
    <t>Ma Nòn</t>
  </si>
  <si>
    <t>Cốc Lùng</t>
  </si>
  <si>
    <t>Pác Đa</t>
  </si>
  <si>
    <t>Khau Liêu</t>
  </si>
  <si>
    <t>Pù Pioót</t>
  </si>
  <si>
    <t>Sáo sào</t>
  </si>
  <si>
    <t>4  Bảo hiểm y tế</t>
  </si>
  <si>
    <t>Nhân Khẩu</t>
  </si>
  <si>
    <t>Cận nghèo</t>
  </si>
  <si>
    <t>Mẫu 7.6. PHÂN TÍCH CÁC CHỈ SỐ THIẾU HỤT DỊCH VỤ XÃ HỘI CƠ BẢN CỦA HỘ CẬN NGHÈO</t>
  </si>
  <si>
    <t>Nà Kéo</t>
  </si>
  <si>
    <t>Khuyết tật</t>
  </si>
  <si>
    <t>Thôn Nà Ngần</t>
  </si>
  <si>
    <t>Pù áng</t>
  </si>
  <si>
    <t xml:space="preserve">Số hộ </t>
  </si>
  <si>
    <t xml:space="preserve">Số khẩu </t>
  </si>
  <si>
    <t>Cốc lùng</t>
  </si>
  <si>
    <t>Slam Coóc</t>
  </si>
  <si>
    <t>Khu vực nông thôn</t>
  </si>
  <si>
    <t xml:space="preserve"> chưa có điện</t>
  </si>
  <si>
    <t>Thiếu việc làm</t>
  </si>
  <si>
    <t xml:space="preserve"> người chết</t>
  </si>
  <si>
    <t>Xã Thượng Quan</t>
  </si>
  <si>
    <r>
      <t xml:space="preserve">Tổng số hộ dân cư </t>
    </r>
    <r>
      <rPr>
        <i/>
        <sz val="12"/>
        <color theme="1"/>
        <rFont val="Times New Roman"/>
        <family val="1"/>
      </rPr>
      <t>(tại thời điểm rà soát)</t>
    </r>
  </si>
  <si>
    <r>
      <t xml:space="preserve">Nguyên nhân khác </t>
    </r>
    <r>
      <rPr>
        <sz val="12"/>
        <color theme="1"/>
        <rFont val="Times New Roman"/>
        <family val="1"/>
      </rPr>
      <t>(đông người ăn theo, thiếu việc làm....)</t>
    </r>
  </si>
  <si>
    <r>
      <t xml:space="preserve">Tổng số            hộ cận nghèo đầu năm       </t>
    </r>
    <r>
      <rPr>
        <sz val="10"/>
        <color theme="1"/>
        <rFont val="Times New Roman"/>
        <family val="1"/>
      </rPr>
      <t>(theo Quyết định phê duyệt của cấp có thẩm quyền)</t>
    </r>
  </si>
  <si>
    <r>
      <t xml:space="preserve">Tổng số            hộ cận nghèo cuối năm       </t>
    </r>
    <r>
      <rPr>
        <sz val="11"/>
        <color theme="1"/>
        <rFont val="Times New Roman"/>
        <family val="1"/>
      </rPr>
      <t>(theo Quyết định phê duyệt của cấp có thẩm quyền)</t>
    </r>
  </si>
  <si>
    <t>CỘNG HÒA XÃ HỘI CHỦ NGHĨA VIỆT NAM</t>
  </si>
  <si>
    <t>Độc Lập - Tự do -Hạnh Phúc</t>
  </si>
  <si>
    <t>Thượng Quan, ngày……tháng…..năm 2025</t>
  </si>
  <si>
    <t xml:space="preserve">DANH SÁCH HỘ THOÁT NGHÈO, HỘ THOÁT CẬN NGHÈO </t>
  </si>
  <si>
    <t>SAU KHI RÀ SOÁT NĂM 2025</t>
  </si>
  <si>
    <t>STT</t>
  </si>
  <si>
    <t>Họ và tên chủ hộ</t>
  </si>
  <si>
    <t>Ngày, tháng năm sinh</t>
  </si>
  <si>
    <t>Địa chỉ (thôn)</t>
  </si>
  <si>
    <t>Ghi chú</t>
  </si>
  <si>
    <t>I.</t>
  </si>
  <si>
    <t>Hộ gia đình thoát nghèo</t>
  </si>
  <si>
    <t>II.</t>
  </si>
  <si>
    <t>Hộ gia đình thoát cận nghèo</t>
  </si>
  <si>
    <t>Xuống nghèo</t>
  </si>
  <si>
    <t>Tổng cộng (I + II)</t>
  </si>
  <si>
    <t>NGƯỜI LẬP BIỂU</t>
  </si>
  <si>
    <t>(Ký, họ tên)</t>
  </si>
  <si>
    <t>ỦY BAN NHÂN DÂN</t>
  </si>
  <si>
    <t>XÃ THƯỢNG QUAN</t>
  </si>
  <si>
    <t>XÁC NHẬN CỦA UBND XÃ</t>
  </si>
  <si>
    <t>DANH SÁCH HỘ NGHÈO, HỘ CẬN NGHÈO SAU KHI RÀ SOÁT</t>
  </si>
  <si>
    <t>Ngày, tháng, năm sinh</t>
  </si>
  <si>
    <t>Dương Đại Xuân</t>
  </si>
  <si>
    <t>Phùng Thị Sỹ</t>
  </si>
  <si>
    <t>Phùng Văn Minh</t>
  </si>
  <si>
    <t>Linh Văn Minh</t>
  </si>
  <si>
    <t>Linh Văn Tu</t>
  </si>
  <si>
    <t>Linh Văn Sài</t>
  </si>
  <si>
    <t>Lương Văn Tình</t>
  </si>
  <si>
    <t>Dương Văn Dinh</t>
  </si>
  <si>
    <t>Dương Văn Hùng</t>
  </si>
  <si>
    <t>Đào Văn Máy</t>
  </si>
  <si>
    <t>Hầu Thị Piai</t>
  </si>
  <si>
    <t>Linh Văn Hừa</t>
  </si>
  <si>
    <t>Lương Thị Dinh</t>
  </si>
  <si>
    <t>Hầu Văn Mạnh</t>
  </si>
  <si>
    <t>Lý Văn De</t>
  </si>
  <si>
    <t>Dương Thị Mỵ</t>
  </si>
  <si>
    <t>Phùng Văn Súng</t>
  </si>
  <si>
    <t>Đặng Tuần Phong</t>
  </si>
  <si>
    <t>Linh Văn Sinh</t>
  </si>
  <si>
    <t>Phùng Văn Hầu</t>
  </si>
  <si>
    <t>Linh Văn Thanh</t>
  </si>
  <si>
    <t>Phùng Văn Nó</t>
  </si>
  <si>
    <t>Hoàng Văn Máy</t>
  </si>
  <si>
    <t>Triệu Thị Tuyết</t>
  </si>
  <si>
    <t>Linh Văn Chinh</t>
  </si>
  <si>
    <t>Lương Văn Vình</t>
  </si>
  <si>
    <t>Đào Văn Chinh</t>
  </si>
  <si>
    <t>Phùng Văn Lý</t>
  </si>
  <si>
    <t>Đào Văn Ninh</t>
  </si>
  <si>
    <t>Lương Văn Mình</t>
  </si>
  <si>
    <t>Linh Thị Sỹ</t>
  </si>
  <si>
    <t>Phùng Văn Phúng</t>
  </si>
  <si>
    <t>Linh Thị Dí</t>
  </si>
  <si>
    <t>Lương Văn Sùng</t>
  </si>
  <si>
    <t>Dương Văn Tịnh</t>
  </si>
  <si>
    <t>Linh Văn Phòng</t>
  </si>
  <si>
    <t>Đào Văn Sài</t>
  </si>
  <si>
    <t>Linh Thị Căng</t>
  </si>
  <si>
    <t>Linh Văn Nó</t>
  </si>
  <si>
    <t>Hầu Văn Sinh</t>
  </si>
  <si>
    <t>Lương Văn Bằng</t>
  </si>
  <si>
    <t>Linh Văn Sùng</t>
  </si>
  <si>
    <t>Lương Văn Dùng</t>
  </si>
  <si>
    <t>Dường Văn Khào</t>
  </si>
  <si>
    <t>Hầu Văn Máy</t>
  </si>
  <si>
    <t>Hầu Văn Bình</t>
  </si>
  <si>
    <t>Lương Văn Siên</t>
  </si>
  <si>
    <t>Đào Văn Thắng</t>
  </si>
  <si>
    <t>Lương Văn Tính</t>
  </si>
  <si>
    <t>Hoàng Văn Sì</t>
  </si>
  <si>
    <t>Đào Văm Mai</t>
  </si>
  <si>
    <t>Thoát nghèo (đi khỏi địa phương)</t>
  </si>
  <si>
    <t>Thoát nghèo lên cận nghèo</t>
  </si>
  <si>
    <t>Đặng Văn Hồng</t>
  </si>
  <si>
    <t>18/3/1963</t>
  </si>
  <si>
    <t>Triệu Thị Slai</t>
  </si>
  <si>
    <t>07/1/1956</t>
  </si>
  <si>
    <t>Triệu Văn Đại</t>
  </si>
  <si>
    <t>Chu Văn Kiêm</t>
  </si>
  <si>
    <t>02/9/1985</t>
  </si>
  <si>
    <t>Đặng Phúc Long</t>
  </si>
  <si>
    <t>24/4/1970</t>
  </si>
  <si>
    <t>Bàn Văn An</t>
  </si>
  <si>
    <t>28/7/1993</t>
  </si>
  <si>
    <t>Chu Quang Vinh</t>
  </si>
  <si>
    <t>23/12/1982</t>
  </si>
  <si>
    <t>Bàn Tiến Biên</t>
  </si>
  <si>
    <t>Bàn Văn Hùng</t>
  </si>
  <si>
    <t>29/7/1998</t>
  </si>
  <si>
    <t>Bàn Văn Vàng</t>
  </si>
  <si>
    <t>Đặng Phúc Ban</t>
  </si>
  <si>
    <t>Đặng Nguyên Ngọc</t>
  </si>
  <si>
    <t>21/8/1963</t>
  </si>
  <si>
    <t>Bàn Văn Tân</t>
  </si>
  <si>
    <t>27/6/1990</t>
  </si>
  <si>
    <t>Đặng Hý Cuối</t>
  </si>
  <si>
    <t>14/4/1983</t>
  </si>
  <si>
    <t>Đặng Hý Tân</t>
  </si>
  <si>
    <t>08/5/1984</t>
  </si>
  <si>
    <t>Đinh Quang Thao</t>
  </si>
  <si>
    <t>20/5/1993</t>
  </si>
  <si>
    <t>Nông Văn Nguyễn</t>
  </si>
  <si>
    <t>06/8/1969</t>
  </si>
  <si>
    <t>Đinh Thị Thuyến</t>
  </si>
  <si>
    <t>25/12/1977</t>
  </si>
  <si>
    <t>Hoàng Thị Liên</t>
  </si>
  <si>
    <t>27/6/1979</t>
  </si>
  <si>
    <t>Bàn Văn Đằng</t>
  </si>
  <si>
    <t>14/4/1954</t>
  </si>
  <si>
    <t>Đinh Thị Thỏa</t>
  </si>
  <si>
    <t>04/1/1966</t>
  </si>
  <si>
    <t>Lý Văn Dậu</t>
  </si>
  <si>
    <t>Lý Văn Lùng</t>
  </si>
  <si>
    <t>07/3/1997</t>
  </si>
  <si>
    <t>Lý Á Quạ</t>
  </si>
  <si>
    <t>19/10/1962</t>
  </si>
  <si>
    <t>Giàng Á Mâu</t>
  </si>
  <si>
    <t>Giàng Á Tu</t>
  </si>
  <si>
    <t>01/01/1977</t>
  </si>
  <si>
    <t>Lý Văn Chẹ</t>
  </si>
  <si>
    <t>07/8/1992</t>
  </si>
  <si>
    <t>Đinh Quang An</t>
  </si>
  <si>
    <t>01/8/1938</t>
  </si>
  <si>
    <t>Nông Thị Bây</t>
  </si>
  <si>
    <t>25/6/1958</t>
  </si>
  <si>
    <t>La Văn Thắng</t>
  </si>
  <si>
    <t>26/51963</t>
  </si>
  <si>
    <t>Bế Thị Dung</t>
  </si>
  <si>
    <t>01/01/1951</t>
  </si>
  <si>
    <t>Đặng Hý Phát</t>
  </si>
  <si>
    <t>14/3/1973</t>
  </si>
  <si>
    <t>Lý Tân Huyến</t>
  </si>
  <si>
    <t>28/02/1971</t>
  </si>
  <si>
    <t>Chu Quang Thái</t>
  </si>
  <si>
    <t>30/11/1989</t>
  </si>
  <si>
    <t>La Văn Tiên</t>
  </si>
  <si>
    <t>Lý Văn Huấn</t>
  </si>
  <si>
    <t>06/7/1968</t>
  </si>
  <si>
    <t>Lục Thị Kiên</t>
  </si>
  <si>
    <t>15/10/1977</t>
  </si>
  <si>
    <t>Cao Sinh Cường</t>
  </si>
  <si>
    <t>03/02/1975</t>
  </si>
  <si>
    <t>Nông Thị Điện</t>
  </si>
  <si>
    <t>09/9/1944</t>
  </si>
  <si>
    <t>Đặng Bình Yên</t>
  </si>
  <si>
    <t>07/12/1987</t>
  </si>
  <si>
    <t>Triệu Văn Vạn</t>
  </si>
  <si>
    <t>15/10/1990</t>
  </si>
  <si>
    <t>Bàn Văn Thiêm</t>
  </si>
  <si>
    <t>16/10/1977</t>
  </si>
  <si>
    <t>Cao Sinh Hùng</t>
  </si>
  <si>
    <t>16/8/1972</t>
  </si>
  <si>
    <t>Lý Văn Luân</t>
  </si>
  <si>
    <t>18/8/1990</t>
  </si>
  <si>
    <t>Đinh Quang Thịnh</t>
  </si>
  <si>
    <t>La Văn Đức</t>
  </si>
  <si>
    <t>28/12/1967</t>
  </si>
  <si>
    <t>Cao Sinh Vĩnh</t>
  </si>
  <si>
    <t>28/11/1997</t>
  </si>
  <si>
    <t>Triệu Văn Thắng</t>
  </si>
  <si>
    <t>19/4/1978</t>
  </si>
  <si>
    <t>Nông Văn Việt</t>
  </si>
  <si>
    <t>09/9/1969</t>
  </si>
  <si>
    <t>Lý Văn Niết</t>
  </si>
  <si>
    <t>01/11/1977</t>
  </si>
  <si>
    <t>Lý Thị Quỳnh</t>
  </si>
  <si>
    <t>27/6/1976</t>
  </si>
  <si>
    <t>Hoàng Văn Huê</t>
  </si>
  <si>
    <t>Đặng Phúc Sơn</t>
  </si>
  <si>
    <t>29/06/1962</t>
  </si>
  <si>
    <t>Cao Hoàng Tuyến</t>
  </si>
  <si>
    <t>16/8/1976</t>
  </si>
  <si>
    <t>Nông Văn Kìa</t>
  </si>
  <si>
    <t>02/7/1972</t>
  </si>
  <si>
    <t>Nông Thị Thái</t>
  </si>
  <si>
    <t>01/12/1966</t>
  </si>
  <si>
    <t>Đào Xuân Ngự</t>
  </si>
  <si>
    <t>18/4/1960</t>
  </si>
  <si>
    <t>Nông Văn Anh</t>
  </si>
  <si>
    <t>Nông Văn Nậư</t>
  </si>
  <si>
    <t>Hoàng Văn Yến</t>
  </si>
  <si>
    <t>Lý Văn Tới</t>
  </si>
  <si>
    <t>14/11/1966</t>
  </si>
  <si>
    <t>Triệu Văn Thuyết</t>
  </si>
  <si>
    <t>02/01/1976</t>
  </si>
  <si>
    <t>Lý Văn Ánh</t>
  </si>
  <si>
    <t>09/10/1965</t>
  </si>
  <si>
    <t>Nông Thị Hiến</t>
  </si>
  <si>
    <t>20/10/1975</t>
  </si>
  <si>
    <t>Nông Thị Ỳnh</t>
  </si>
  <si>
    <t>Hoàng Thị Phòng</t>
  </si>
  <si>
    <t>07/3/1959</t>
  </si>
  <si>
    <t>Cao Thị Thậm</t>
  </si>
  <si>
    <t>18/5/1960</t>
  </si>
  <si>
    <t>Đinh Quang Thuấn</t>
  </si>
  <si>
    <t>Lý Trường Giang</t>
  </si>
  <si>
    <t>Lý Văn Lực</t>
  </si>
  <si>
    <t>06/8/1973</t>
  </si>
  <si>
    <t>Cao Thị Xiên</t>
  </si>
  <si>
    <t>25/5/1975</t>
  </si>
  <si>
    <t>Nông Văn Nguyên</t>
  </si>
  <si>
    <t>Cao Sinh Dề</t>
  </si>
  <si>
    <t>15/5/1969</t>
  </si>
  <si>
    <t>Triệu Văn Phúc</t>
  </si>
  <si>
    <t>Nông Văn Vạng</t>
  </si>
  <si>
    <t>Triệu Văn Thái</t>
  </si>
  <si>
    <t>Đinh Quang Dũng</t>
  </si>
  <si>
    <t>Triệu Văn Tạng</t>
  </si>
  <si>
    <t>Triệu Văn Trình</t>
  </si>
  <si>
    <t>Hoàng Văn Quyên</t>
  </si>
  <si>
    <t>Triệu Văn Phin</t>
  </si>
  <si>
    <t>15/01/1989</t>
  </si>
  <si>
    <t>Triệu Văn Chiến</t>
  </si>
  <si>
    <t>Hà Văn Úy</t>
  </si>
  <si>
    <t>Đặng Văn Cương</t>
  </si>
  <si>
    <t>Nông Văn Chí</t>
  </si>
  <si>
    <t xml:space="preserve">Đinh Công Khánh </t>
  </si>
  <si>
    <t>Nông Thị Đậu</t>
  </si>
  <si>
    <t>Nông Văn Học</t>
  </si>
  <si>
    <t>08/8/1983</t>
  </si>
  <si>
    <t>Mã Huy Thái</t>
  </si>
  <si>
    <t>Mã Văn Nhân</t>
  </si>
  <si>
    <t>Triệu Văn Nhụt</t>
  </si>
  <si>
    <t>Triệu Văn Châu</t>
  </si>
  <si>
    <t>Mã Văn Tiếp</t>
  </si>
  <si>
    <t>Đinh Công Yêm</t>
  </si>
  <si>
    <t>Đinh Công Ne</t>
  </si>
  <si>
    <t xml:space="preserve">Hà Thị Quyến </t>
  </si>
  <si>
    <t xml:space="preserve">Nông Văn Ban </t>
  </si>
  <si>
    <t xml:space="preserve">Mã Văn Nhân </t>
  </si>
  <si>
    <t>Lương Văn Đuống</t>
  </si>
  <si>
    <t xml:space="preserve">Triệu Văn Vinh </t>
  </si>
  <si>
    <t xml:space="preserve">Đinh Hải Quyến </t>
  </si>
  <si>
    <t xml:space="preserve">Triệu Văn Tứ </t>
  </si>
  <si>
    <t xml:space="preserve">Nông Thị Dẩm </t>
  </si>
  <si>
    <t>Triệu Xuân Tình</t>
  </si>
  <si>
    <t>Hoàng Văn Hùng</t>
  </si>
  <si>
    <t>Lý Văn Chiến</t>
  </si>
  <si>
    <t>Lý Văn Khoa</t>
  </si>
  <si>
    <t>Nông Văn Sình</t>
  </si>
  <si>
    <t>Phan Văn Piai</t>
  </si>
  <si>
    <t>Phan Văn Trọng</t>
  </si>
  <si>
    <t>Bàn Thị Chuộng</t>
  </si>
  <si>
    <t>Lý Ngọc Chuyên</t>
  </si>
  <si>
    <t>Hoàng Văn Đức</t>
  </si>
  <si>
    <t>Phan Văn Hoàng</t>
  </si>
  <si>
    <t>Hoàng Thị Sằm</t>
  </si>
  <si>
    <t>Hoàng Văn Chung</t>
  </si>
  <si>
    <t>Phan Văn Thuận</t>
  </si>
  <si>
    <t>Nông Văn Công</t>
  </si>
  <si>
    <t>Nông Văn Cương</t>
  </si>
  <si>
    <t>Hoàng Văn Tinh</t>
  </si>
  <si>
    <t>Phan Thị Phanh</t>
  </si>
  <si>
    <t>Nông Thị Nhình</t>
  </si>
  <si>
    <t>Nông Xuân Ngọc</t>
  </si>
  <si>
    <t>Lâm Văn Sằm</t>
  </si>
  <si>
    <t>Hoàng Văn Quế</t>
  </si>
  <si>
    <t>Hoàng Văn Chuyền</t>
  </si>
  <si>
    <t>Hoàng Văn Tiên</t>
  </si>
  <si>
    <t>Hoàng Văn Quý</t>
  </si>
  <si>
    <t>Hoàng Văn Ích</t>
  </si>
  <si>
    <t>Phan Văn Tự</t>
  </si>
  <si>
    <t>Hoàng Văn Quang</t>
  </si>
  <si>
    <t>Hoàng Thị Hợp</t>
  </si>
  <si>
    <t>Hoàng Văn Trần Phú</t>
  </si>
  <si>
    <t>Hoàng Văn Tình (Ngoan)</t>
  </si>
  <si>
    <t>Nông Xuân Lâm</t>
  </si>
  <si>
    <t>Phan Văn Năm</t>
  </si>
  <si>
    <t>Hoàng Văn Huân</t>
  </si>
  <si>
    <t>Bàn Hữu Vượng</t>
  </si>
  <si>
    <t>Phan Nông Thị Hạnh</t>
  </si>
  <si>
    <t xml:space="preserve">Hoàng Văn Ích </t>
  </si>
  <si>
    <t xml:space="preserve">Ma Văn Phương </t>
  </si>
  <si>
    <t xml:space="preserve">Thuận Hưng </t>
  </si>
  <si>
    <t>Bế Đình Hân</t>
  </si>
  <si>
    <t xml:space="preserve">Đinh Thị Cung </t>
  </si>
  <si>
    <t>Đinh Hữu Tư</t>
  </si>
  <si>
    <t xml:space="preserve">Hoàng Đức Túy </t>
  </si>
  <si>
    <t>Hoàng Đức Hào</t>
  </si>
  <si>
    <t>Hoàng Văn Thực</t>
  </si>
  <si>
    <t xml:space="preserve">Tô Thị Hoa </t>
  </si>
  <si>
    <t xml:space="preserve">Hoàng Văn Tiến </t>
  </si>
  <si>
    <t xml:space="preserve">Hoàng Đức Dưỡng </t>
  </si>
  <si>
    <t>Đồng Thị Nhèo</t>
  </si>
  <si>
    <t xml:space="preserve">Đồng Hoàng Thông </t>
  </si>
  <si>
    <t>Nông Ích Chúc</t>
  </si>
  <si>
    <t xml:space="preserve">Đinh Thiện Viết </t>
  </si>
  <si>
    <t>Bế Nông Doãn</t>
  </si>
  <si>
    <t>Hoàng Văn Khích</t>
  </si>
  <si>
    <t>Hoàng Văn Bảy</t>
  </si>
  <si>
    <t>Hoàng Văn Tốt</t>
  </si>
  <si>
    <t>Hà Văn Dẫn</t>
  </si>
  <si>
    <t xml:space="preserve">Hoàng Đức Tiện </t>
  </si>
  <si>
    <t>Bế Ích Quốc</t>
  </si>
  <si>
    <t xml:space="preserve">Hoàng Đức Tám </t>
  </si>
  <si>
    <t xml:space="preserve">Nông Ích Chuyên </t>
  </si>
  <si>
    <t>Hứa Quang Tiệp</t>
  </si>
  <si>
    <t>Đinh Hữu Tuệ</t>
  </si>
  <si>
    <t>Hoàng Văn Thành</t>
  </si>
  <si>
    <t xml:space="preserve">Hoàng Ngọc Túc </t>
  </si>
  <si>
    <t>Hoàng Văn Bội</t>
  </si>
  <si>
    <t>Hoàng Thị Hường</t>
  </si>
  <si>
    <t>Hà Văn Giới</t>
  </si>
  <si>
    <t xml:space="preserve">Hoàng Văn Thư </t>
  </si>
  <si>
    <t>Nông Văn Thần</t>
  </si>
  <si>
    <t>Hoàng Thị Leo</t>
  </si>
  <si>
    <t xml:space="preserve">Đinh Thị Mỹ Linh </t>
  </si>
  <si>
    <t xml:space="preserve">Hoàng Thị Leo </t>
  </si>
  <si>
    <t xml:space="preserve">Hà Văn Giới </t>
  </si>
  <si>
    <t>Hoàng Văn Thư</t>
  </si>
  <si>
    <t>Đinh Hữu Tuyên</t>
  </si>
  <si>
    <t>Bế Ích Hoàn</t>
  </si>
  <si>
    <t xml:space="preserve">Nông Ích Nhuận </t>
  </si>
  <si>
    <t xml:space="preserve">Bế Ích Hiến </t>
  </si>
  <si>
    <t xml:space="preserve">Đinh Hữu Việt </t>
  </si>
  <si>
    <t xml:space="preserve">Đặng Văn Hiếu </t>
  </si>
  <si>
    <t>Đặng Văn Hoàng</t>
  </si>
  <si>
    <t>Đặng Tuần Sơn</t>
  </si>
  <si>
    <t xml:space="preserve">Đặng Văn Sơn </t>
  </si>
  <si>
    <t xml:space="preserve">Bàn Văn Ngoan </t>
  </si>
  <si>
    <t xml:space="preserve">Đặng Văn Thắng </t>
  </si>
  <si>
    <t xml:space="preserve">Đặng Hồng Thái </t>
  </si>
  <si>
    <t>Bàn Thị Ún</t>
  </si>
  <si>
    <t>Bàn Văn Thượng</t>
  </si>
  <si>
    <t xml:space="preserve">Đặng Tuần Bộ </t>
  </si>
  <si>
    <t xml:space="preserve">Bàn Văn Liều </t>
  </si>
  <si>
    <t xml:space="preserve">Đặng Huy Hiến </t>
  </si>
  <si>
    <t xml:space="preserve">Bàn Phú Bình </t>
  </si>
  <si>
    <t>Lý Văn Giang</t>
  </si>
  <si>
    <t xml:space="preserve">Bàn Tiến Thượng </t>
  </si>
  <si>
    <t>Đặng Tuần Lệnh</t>
  </si>
  <si>
    <t>Chu Ứng Huy</t>
  </si>
  <si>
    <t xml:space="preserve">Đặng Thị Ún </t>
  </si>
  <si>
    <t xml:space="preserve">Bàn Thị Vân </t>
  </si>
  <si>
    <t>Đặng Chẵn A</t>
  </si>
  <si>
    <t xml:space="preserve">Bàn Văn Hiến </t>
  </si>
  <si>
    <t>Đặng Thị Thẹn</t>
  </si>
  <si>
    <t>Đặng Tuần Lợi</t>
  </si>
  <si>
    <t xml:space="preserve">Bàn Văn  Lỵ </t>
  </si>
  <si>
    <t xml:space="preserve">Đặng Tuần Chan </t>
  </si>
  <si>
    <t>Đặng Văn Vàng</t>
  </si>
  <si>
    <t xml:space="preserve">Lý Văn Nhậy </t>
  </si>
  <si>
    <t>Hoàng Thị Hòa</t>
  </si>
  <si>
    <t xml:space="preserve">Bàn Tiến Kinh </t>
  </si>
  <si>
    <t>Đặng Tuần Lỵ</t>
  </si>
  <si>
    <t xml:space="preserve">Đặng Trường Xuân </t>
  </si>
  <si>
    <t xml:space="preserve">Chu Chiều Dương </t>
  </si>
  <si>
    <t xml:space="preserve">Đặng Quang Vinh </t>
  </si>
  <si>
    <t xml:space="preserve">Bàn Đức Bình </t>
  </si>
  <si>
    <t xml:space="preserve">Bàn Văn Phát </t>
  </si>
  <si>
    <t xml:space="preserve">Đặng Quang Ngọc </t>
  </si>
  <si>
    <t>Bàn Thắng Lợi</t>
  </si>
  <si>
    <t xml:space="preserve">Bàn Văn Lân </t>
  </si>
  <si>
    <t xml:space="preserve">Đặng Tuần Vinh </t>
  </si>
  <si>
    <t xml:space="preserve">Chu Thị Sinh </t>
  </si>
  <si>
    <t xml:space="preserve">Đặng Tuần Tư </t>
  </si>
  <si>
    <t>Chu Khánh Thiện</t>
  </si>
  <si>
    <t>Chu Khánh Thanh</t>
  </si>
  <si>
    <t/>
  </si>
  <si>
    <t>Bàn Văn Trường</t>
  </si>
  <si>
    <t>Chu Chiều Cát</t>
  </si>
  <si>
    <t>21/10/1964</t>
  </si>
  <si>
    <t>Chu Khánh Pảo</t>
  </si>
  <si>
    <t>16/02/1991</t>
  </si>
  <si>
    <t>Chu Chiều Yên</t>
  </si>
  <si>
    <t>29/4/1973</t>
  </si>
  <si>
    <t>Chu Khánh Minh</t>
  </si>
  <si>
    <t>Triệu Thị Luyến</t>
  </si>
  <si>
    <t>23/02/1962</t>
  </si>
  <si>
    <t xml:space="preserve">Chu Tiến Ngân </t>
  </si>
  <si>
    <t>24/10/1972</t>
  </si>
  <si>
    <t>Chu Tiến Thái</t>
  </si>
  <si>
    <t>Chu Phúc Thi</t>
  </si>
  <si>
    <t>Chu Tiến Giang</t>
  </si>
  <si>
    <t>Bàn Thị Đào</t>
  </si>
  <si>
    <t>Bàn Văn Lỵ</t>
  </si>
  <si>
    <t>17/10/1974</t>
  </si>
  <si>
    <t>Chu Phúc Tuệ</t>
  </si>
  <si>
    <t>Bàn Văn Kỳ</t>
  </si>
  <si>
    <t>28/5/1995</t>
  </si>
  <si>
    <t>Bàn Văn Hai</t>
  </si>
  <si>
    <t>Đặng Tiến Khánh</t>
  </si>
  <si>
    <t>Bàn Đức Nhất</t>
  </si>
  <si>
    <t>27/12/1964</t>
  </si>
  <si>
    <t>Bàn Đức Vảnh</t>
  </si>
  <si>
    <t>Bàn Tiến Tình</t>
  </si>
  <si>
    <t>Bàn Tiến Chiến</t>
  </si>
  <si>
    <t>29/5/1977</t>
  </si>
  <si>
    <t>Bàn Đức Thông</t>
  </si>
  <si>
    <t>Lý Văn Hòa</t>
  </si>
  <si>
    <t>Lý Xuân Bình</t>
  </si>
  <si>
    <t>Triệu Văn Phúc (Tôn)</t>
  </si>
  <si>
    <t>17/6/1984</t>
  </si>
  <si>
    <t>Triệu Văn Tuyên</t>
  </si>
  <si>
    <t>21/11/1980</t>
  </si>
  <si>
    <t>Triệu Văn Thiên</t>
  </si>
  <si>
    <t>31/01/1995</t>
  </si>
  <si>
    <t>Chu Khánh Khang</t>
  </si>
  <si>
    <t>Bàn Thị Loan B</t>
  </si>
  <si>
    <t>Chu Tiến Tình</t>
  </si>
  <si>
    <t>Chu Tiến Huy</t>
  </si>
  <si>
    <t>14/5/1989</t>
  </si>
  <si>
    <t>Chu Tiến Ba</t>
  </si>
  <si>
    <t>Chu Tiến Trường</t>
  </si>
  <si>
    <t>Chu Tiến Quyền</t>
  </si>
  <si>
    <t>Bàn Phú Trương</t>
  </si>
  <si>
    <t>Chu Khánh Việt</t>
  </si>
  <si>
    <t>Chu Tiến Bằng</t>
  </si>
  <si>
    <t>28/9/1986</t>
  </si>
  <si>
    <t>Bàn Hý Cát</t>
  </si>
  <si>
    <t>14/6/1979</t>
  </si>
  <si>
    <t>Chu Tiến Sinh</t>
  </si>
  <si>
    <t>15/02/1973</t>
  </si>
  <si>
    <t>Chu Tiến Lâm</t>
  </si>
  <si>
    <t>17/3/1976</t>
  </si>
  <si>
    <t>Bàn Đức Sang</t>
  </si>
  <si>
    <t>Chu Phúc Phượng</t>
  </si>
  <si>
    <t>Triệu Văn Nam</t>
  </si>
  <si>
    <t>25/02/1969</t>
  </si>
  <si>
    <t>Đặng Tiến Phòng</t>
  </si>
  <si>
    <t>20/7/1989</t>
  </si>
  <si>
    <t>Chu Tiến Luồng</t>
  </si>
  <si>
    <t>Chu Tiến Tuấn</t>
  </si>
  <si>
    <t>Chu Phúc Thực</t>
  </si>
  <si>
    <t>Chu Tiến Vỹ</t>
  </si>
  <si>
    <t>15/3/1968</t>
  </si>
  <si>
    <t>Bàn Quỳnh Vân</t>
  </si>
  <si>
    <t>26/3/1985</t>
  </si>
  <si>
    <t>Chu Tiến Vượng</t>
  </si>
  <si>
    <t>Chu Khánh Chi</t>
  </si>
  <si>
    <t>Đăng Xuân Tình</t>
  </si>
  <si>
    <t>23/9/1958</t>
  </si>
  <si>
    <t>Chu Khánh Sinh</t>
  </si>
  <si>
    <t>Bàn Đức Quang</t>
  </si>
  <si>
    <t>28/02/1965</t>
  </si>
  <si>
    <t>Chu Thị Hòa</t>
  </si>
  <si>
    <t>18/4/1997</t>
  </si>
  <si>
    <t>Đặng Tuần Pin</t>
  </si>
  <si>
    <t>24/01/1964</t>
  </si>
  <si>
    <t>Chu Khánh Cao</t>
  </si>
  <si>
    <t>13/12/1955</t>
  </si>
  <si>
    <t xml:space="preserve">Bàn Văn Ân </t>
  </si>
  <si>
    <t xml:space="preserve">Bàn Văn Khánh </t>
  </si>
  <si>
    <t xml:space="preserve">Triệu Thị Luyên </t>
  </si>
  <si>
    <t xml:space="preserve">Bàn Hý Nhất </t>
  </si>
  <si>
    <t xml:space="preserve">Bàn Văn Khuôn </t>
  </si>
  <si>
    <t xml:space="preserve">Bàn Văn Thịnh </t>
  </si>
  <si>
    <t xml:space="preserve">Bàn Tiến Thái </t>
  </si>
  <si>
    <t xml:space="preserve">Bàn Chiều Quốc </t>
  </si>
  <si>
    <t xml:space="preserve">Bàn Văn Phin </t>
  </si>
  <si>
    <t>Triệu Văn Lợi</t>
  </si>
  <si>
    <t>Triệu Văn Cao</t>
  </si>
  <si>
    <t>Triệu Phú Hiển</t>
  </si>
  <si>
    <t xml:space="preserve">Bàn Tiến Lỵ </t>
  </si>
  <si>
    <t xml:space="preserve">Triệu Văn cát </t>
  </si>
  <si>
    <t>Triệu Phú Thượng</t>
  </si>
  <si>
    <t xml:space="preserve">Bàn Tiến Châu </t>
  </si>
  <si>
    <t xml:space="preserve">Bàn Tiến Biên </t>
  </si>
  <si>
    <t xml:space="preserve">Triệu Thị Tít </t>
  </si>
  <si>
    <t xml:space="preserve">Triệu Đức Giang </t>
  </si>
  <si>
    <t>Bàn Thị Chài</t>
  </si>
  <si>
    <t xml:space="preserve">Bàn Văn Thái </t>
  </si>
  <si>
    <t xml:space="preserve">Bàn Văn Lỵ </t>
  </si>
  <si>
    <t xml:space="preserve">Triệu Thị Lan </t>
  </si>
  <si>
    <t xml:space="preserve">Bàn Văn Tuấn </t>
  </si>
  <si>
    <t>Đặng Văn Xuân</t>
  </si>
  <si>
    <t>Triệu Phú Nghị</t>
  </si>
  <si>
    <t xml:space="preserve">Bàn Tiến Liêm </t>
  </si>
  <si>
    <t xml:space="preserve">Triệu Phú Thái </t>
  </si>
  <si>
    <t xml:space="preserve">Đặng Tuần Thái </t>
  </si>
  <si>
    <t xml:space="preserve">Bàn Tiến Sơn </t>
  </si>
  <si>
    <t>Bàn Đức Lý</t>
  </si>
  <si>
    <t>26/9/1978</t>
  </si>
  <si>
    <t>Bàn Đức Đình</t>
  </si>
  <si>
    <t>18/7/1978</t>
  </si>
  <si>
    <t>Bàn Tiến Thanh</t>
  </si>
  <si>
    <t>27/2/1975</t>
  </si>
  <si>
    <t>Bàn Quang Trường</t>
  </si>
  <si>
    <t>Bàn Tiến Mai</t>
  </si>
  <si>
    <t>23/08/1980</t>
  </si>
  <si>
    <t>Bàn Tiến Khuôn</t>
  </si>
  <si>
    <t>Bàn Đức Hán</t>
  </si>
  <si>
    <t>20/02/1952</t>
  </si>
  <si>
    <t>Bàn Đức Lân</t>
  </si>
  <si>
    <t>18/8/1976</t>
  </si>
  <si>
    <t>Bàn Hồng Sơn</t>
  </si>
  <si>
    <t>Bàn Tiến Sinh</t>
  </si>
  <si>
    <t>14/10/1984</t>
  </si>
  <si>
    <t>Bàn Thị Vân</t>
  </si>
  <si>
    <t>15/01/1970</t>
  </si>
  <si>
    <t>Bàn Hý Tâm</t>
  </si>
  <si>
    <t>30/6/1986</t>
  </si>
  <si>
    <t>Bàn Tiến Thái</t>
  </si>
  <si>
    <t>30/6/1980</t>
  </si>
  <si>
    <t>Triệu Văn Chín</t>
  </si>
  <si>
    <t>29/9/1991</t>
  </si>
  <si>
    <t>Bàn Tiến Nhất</t>
  </si>
  <si>
    <t>Bàn Phú Đoàn</t>
  </si>
  <si>
    <t>Bàn Phú Thiên</t>
  </si>
  <si>
    <t>Bàn Phú Chăn</t>
  </si>
  <si>
    <t>29/6/1986</t>
  </si>
  <si>
    <t>Bàn Hý Lỵ</t>
  </si>
  <si>
    <t>Bàn Hý Sinh</t>
  </si>
  <si>
    <t>14/6/1992</t>
  </si>
  <si>
    <t>Bàn Hý Tình</t>
  </si>
  <si>
    <t>Bàn Tiến Lân</t>
  </si>
  <si>
    <t>17/6/1988</t>
  </si>
  <si>
    <t>Bàn Phú Liềm</t>
  </si>
  <si>
    <t>19/3/1993</t>
  </si>
  <si>
    <t>Triệu Ngọc Chung</t>
  </si>
  <si>
    <t>Bàn Đức Phong</t>
  </si>
  <si>
    <t>23/1/1979</t>
  </si>
  <si>
    <t>Bàn Phú Lệnh</t>
  </si>
  <si>
    <t>Bàn Đức Ngại</t>
  </si>
  <si>
    <t>15/7/1956</t>
  </si>
  <si>
    <t>Bàn Tiến Hồng</t>
  </si>
  <si>
    <t>23/4/1963</t>
  </si>
  <si>
    <t>Bàn Hý Long</t>
  </si>
  <si>
    <t>19/9/1962</t>
  </si>
  <si>
    <t>Bàn Tiến Nam</t>
  </si>
  <si>
    <t>Bàn Tiến Bằng</t>
  </si>
  <si>
    <t>15/9/1997</t>
  </si>
  <si>
    <t>Bàn Tiến Cao</t>
  </si>
  <si>
    <t>Bàn Đức Lâm</t>
  </si>
  <si>
    <t>Bàn Tiến Phông</t>
  </si>
  <si>
    <t>Bàn Tiến Tâm</t>
  </si>
  <si>
    <t>23/1/1993</t>
  </si>
  <si>
    <t>Bàn Đức Quan</t>
  </si>
  <si>
    <t>13/8/1980</t>
  </si>
  <si>
    <t>Triệu Lãnh Đạo</t>
  </si>
  <si>
    <t>Triệu Văn Tình</t>
  </si>
  <si>
    <t>Hoàng Quy Nhơn</t>
  </si>
  <si>
    <t>Triệu Văn Toàn</t>
  </si>
  <si>
    <t>Triệu Văn Nần</t>
  </si>
  <si>
    <t>Lý Văn Pu</t>
  </si>
  <si>
    <t>Triệu Văn Lạng</t>
  </si>
  <si>
    <t>Triệu Văn Sơn</t>
  </si>
  <si>
    <t xml:space="preserve">Triệu Thị Dâm </t>
  </si>
  <si>
    <t>Triệu Văn Minh</t>
  </si>
  <si>
    <t>Lục Văn Quý</t>
  </si>
  <si>
    <t>Triệu Thị Mui</t>
  </si>
  <si>
    <t>09/10/21993</t>
  </si>
  <si>
    <t>Triệu Văn Dú</t>
  </si>
  <si>
    <t>Triệu Văn Quý</t>
  </si>
  <si>
    <t>Hoàng Minh Hiền</t>
  </si>
  <si>
    <t>Hoàng Quốc Hội</t>
  </si>
  <si>
    <t>Triệu Văn Pham</t>
  </si>
  <si>
    <t>Triệu Thanh Hin</t>
  </si>
  <si>
    <t>Lý Thị Huệ</t>
  </si>
  <si>
    <t>Triệu Văn Chìu</t>
  </si>
  <si>
    <t>Triệu Văn Đá</t>
  </si>
  <si>
    <t>Triệu Văn Đàm</t>
  </si>
  <si>
    <t>Triệu Văn Bao</t>
  </si>
  <si>
    <t>Triệu Văn Cán</t>
  </si>
  <si>
    <t>Triệu Thị Hồng Tiên</t>
  </si>
  <si>
    <t>Triệu Văn Dất</t>
  </si>
  <si>
    <t>Triệu Thị Huyền</t>
  </si>
  <si>
    <t>Triệu Quang Trung</t>
  </si>
  <si>
    <t>Triệu Văn Sần</t>
  </si>
  <si>
    <t>Triệu Thị Huệ</t>
  </si>
  <si>
    <t>Triệu Văn Nghĩa</t>
  </si>
  <si>
    <t>Triệu Thị Thành</t>
  </si>
  <si>
    <t xml:space="preserve">Triệu Kim Duyên </t>
  </si>
  <si>
    <t>Lý Văn Tình</t>
  </si>
  <si>
    <t>Lý Sinh Phúc</t>
  </si>
  <si>
    <t>18/5/1969</t>
  </si>
  <si>
    <t>Lý Văn Tuyên</t>
  </si>
  <si>
    <t>Triệu Văn Lâm</t>
  </si>
  <si>
    <t>02/101986</t>
  </si>
  <si>
    <t>Lý Văn Toàn (B)</t>
  </si>
  <si>
    <t>15/9/1989</t>
  </si>
  <si>
    <t>Lý Văn Sinh</t>
  </si>
  <si>
    <t>Lý Văn Sơn</t>
  </si>
  <si>
    <t>Lý Văn Bình (A)</t>
  </si>
  <si>
    <t>15/9/1979</t>
  </si>
  <si>
    <t>Lý Văn Viện</t>
  </si>
  <si>
    <t>Lý Văn Hiền</t>
  </si>
  <si>
    <t>Lý Văn Nần</t>
  </si>
  <si>
    <t>Lý Văn Ta</t>
  </si>
  <si>
    <t>Triệu Văn Bào</t>
  </si>
  <si>
    <t>14/2/1984</t>
  </si>
  <si>
    <t>Lý Thị Hoa</t>
  </si>
  <si>
    <t>27/7/1983</t>
  </si>
  <si>
    <t>Lý Công Đoàn</t>
  </si>
  <si>
    <t>Lý Văn Tài</t>
  </si>
  <si>
    <t>Lý Văn Hoà (B)</t>
  </si>
  <si>
    <t>24/3/1977</t>
  </si>
  <si>
    <t>Triệu Văn Viện</t>
  </si>
  <si>
    <t>15/3/1970</t>
  </si>
  <si>
    <t>Lý Văn Bình (B)</t>
  </si>
  <si>
    <t>24/4/1979</t>
  </si>
  <si>
    <t>Lý Văn Việt</t>
  </si>
  <si>
    <t>Lý Văn Tuấn</t>
  </si>
  <si>
    <t>13/10/1989</t>
  </si>
  <si>
    <t>Lý Văn Hoà (A)</t>
  </si>
  <si>
    <t>22/8/1971</t>
  </si>
  <si>
    <t>Lý Văn Hin</t>
  </si>
  <si>
    <t>17/7/1965</t>
  </si>
  <si>
    <t>Lý Văn Châu</t>
  </si>
  <si>
    <t>Lý Văn Dân</t>
  </si>
  <si>
    <t>27/9/1999</t>
  </si>
  <si>
    <t>Lý Văn Thắng</t>
  </si>
  <si>
    <t>27/3/1993</t>
  </si>
  <si>
    <t>Lý Văn Thuấn</t>
  </si>
  <si>
    <t>29/9/1970</t>
  </si>
  <si>
    <t>Lý Đình Huy</t>
  </si>
  <si>
    <t>Lý Quang Viện</t>
  </si>
  <si>
    <t>19/11/1963</t>
  </si>
  <si>
    <t>Lý Văn Pâu</t>
  </si>
  <si>
    <t>26/2/1962</t>
  </si>
  <si>
    <t>Lý Văn Toàn (A)</t>
  </si>
  <si>
    <t>13/2/1986</t>
  </si>
  <si>
    <t>Lý Văn Mạnh</t>
  </si>
  <si>
    <t xml:space="preserve">Bàn Văn Bào </t>
  </si>
  <si>
    <t>17/5/1994</t>
  </si>
  <si>
    <t xml:space="preserve">Triệu Văn Luồng </t>
  </si>
  <si>
    <t>Triệu Văn Dũng</t>
  </si>
  <si>
    <t>27/12/1990</t>
  </si>
  <si>
    <t>Triệu Văn Viện A</t>
  </si>
  <si>
    <t>Triệu Minh Trường</t>
  </si>
  <si>
    <t xml:space="preserve">Triệu Thị Nái </t>
  </si>
  <si>
    <t>20/6/1984</t>
  </si>
  <si>
    <t xml:space="preserve">Triệu Thanh Hùng </t>
  </si>
  <si>
    <t xml:space="preserve">Triệu Văn Lù </t>
  </si>
  <si>
    <t>19/7/1967</t>
  </si>
  <si>
    <t xml:space="preserve">Triệu Văn Bình </t>
  </si>
  <si>
    <t>20/2/1987</t>
  </si>
  <si>
    <t xml:space="preserve">Triệu Văn Thắng </t>
  </si>
  <si>
    <t>24/4/1989</t>
  </si>
  <si>
    <t xml:space="preserve">Triệu Văn Thành </t>
  </si>
  <si>
    <t>Triệu Văn Chiều</t>
  </si>
  <si>
    <t>21/1/1996</t>
  </si>
  <si>
    <t xml:space="preserve">Triệu Văn Định </t>
  </si>
  <si>
    <t>26/1/1966</t>
  </si>
  <si>
    <t xml:space="preserve">Triệu Văn Vạng A </t>
  </si>
  <si>
    <t xml:space="preserve">Triệu Văn Quyên </t>
  </si>
  <si>
    <t>27/11/1966</t>
  </si>
  <si>
    <t>26/1/1982</t>
  </si>
  <si>
    <t xml:space="preserve">Triệu Văn Sinh </t>
  </si>
  <si>
    <t>16/8/1985</t>
  </si>
  <si>
    <t>Triệu Thanh Minh B</t>
  </si>
  <si>
    <t>17/3/1982</t>
  </si>
  <si>
    <t xml:space="preserve">Triệu Thị Xuân </t>
  </si>
  <si>
    <t xml:space="preserve">Triệu Văn Quấy </t>
  </si>
  <si>
    <t>20/2/1988</t>
  </si>
  <si>
    <t>Triệu Thanh Hải</t>
  </si>
  <si>
    <t>20/7/1971</t>
  </si>
  <si>
    <t xml:space="preserve">Triệu Văn Sính </t>
  </si>
  <si>
    <t>28/1/1992</t>
  </si>
  <si>
    <t xml:space="preserve">Triệu Văn Nghĩa </t>
  </si>
  <si>
    <t>25/8/1988</t>
  </si>
  <si>
    <t xml:space="preserve">Triệu Văn Hiền </t>
  </si>
  <si>
    <t>17/11/1990</t>
  </si>
  <si>
    <t xml:space="preserve">Triệu Văn Bẩy </t>
  </si>
  <si>
    <t>20/3/1997</t>
  </si>
  <si>
    <t xml:space="preserve">Triệu Văn Châu </t>
  </si>
  <si>
    <t xml:space="preserve">Triệu Văn Chung </t>
  </si>
  <si>
    <t>25/11/1984</t>
  </si>
  <si>
    <t xml:space="preserve">Triệu Văn Vạng B </t>
  </si>
  <si>
    <t xml:space="preserve">Triệu Văn Viện B </t>
  </si>
  <si>
    <t>Triệu Văn Vần</t>
  </si>
  <si>
    <t>16/6/1977</t>
  </si>
  <si>
    <t>Lý Văn Lả</t>
  </si>
  <si>
    <t>21/12/1981</t>
  </si>
  <si>
    <t xml:space="preserve">Triệu Thanh Minh A </t>
  </si>
  <si>
    <t xml:space="preserve">Triệu Thị Hoa </t>
  </si>
  <si>
    <t xml:space="preserve">Triệu Văn Tiến </t>
  </si>
  <si>
    <t xml:space="preserve">Triệu Văn Sơn </t>
  </si>
  <si>
    <t>29/9/1980</t>
  </si>
  <si>
    <t xml:space="preserve">Lý Văn  Phổng </t>
  </si>
  <si>
    <t>24/2/1984</t>
  </si>
  <si>
    <t xml:space="preserve">Lý Thị Sinh </t>
  </si>
  <si>
    <t>20/6/1987</t>
  </si>
  <si>
    <t xml:space="preserve">Triệu Thị Lẩy </t>
  </si>
  <si>
    <t>26/2/1974</t>
  </si>
  <si>
    <t>Triệu Văn Dương</t>
  </si>
  <si>
    <t>Bàn Văn Thắng</t>
  </si>
  <si>
    <t>27/3/1998</t>
  </si>
  <si>
    <t xml:space="preserve">Triệu Văn Phúc </t>
  </si>
  <si>
    <t>Thoát nghèo</t>
  </si>
  <si>
    <t>Thoát cận nghèo</t>
  </si>
  <si>
    <r>
      <t xml:space="preserve">Giới tính </t>
    </r>
    <r>
      <rPr>
        <i/>
        <sz val="12"/>
        <color theme="1"/>
        <rFont val="Times New Roman"/>
        <family val="1"/>
      </rPr>
      <t>(1: Nam,                  2: Nữ)</t>
    </r>
  </si>
  <si>
    <t>III.</t>
  </si>
  <si>
    <t xml:space="preserve">Hoàng Văn Thị </t>
  </si>
  <si>
    <r>
      <t xml:space="preserve">Giới tính </t>
    </r>
    <r>
      <rPr>
        <b/>
        <i/>
        <sz val="12"/>
        <color theme="1"/>
        <rFont val="Times New Roman"/>
        <family val="1"/>
      </rPr>
      <t>(1: Nam,                   2: Nữ)</t>
    </r>
  </si>
  <si>
    <t xml:space="preserve">Triệu Văn Nần </t>
  </si>
  <si>
    <t>1   Việc làm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</si>
</sst>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\ _₫_-;\-* #,##0\ _₫_-;_-* &quot;-&quot;??\ _₫_-;_-@_-"/>
    <numFmt numFmtId="166" formatCode="0.0"/>
  </numFmts>
  <fonts count="52" x14ac:knownFonts="1">
    <font>
      <sz val="11"/>
      <color theme="1"/>
      <name val="Arial"/>
      <family val="2"/>
      <scheme val="minor"/>
    </font>
    <font>
      <sz val="14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b/>
      <sz val="13"/>
      <color rgb="FF00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1"/>
      <name val="Arial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  <scheme val="minor"/>
    </font>
    <font>
      <sz val="12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2"/>
      <color theme="1"/>
      <name val="Arial"/>
      <family val="2"/>
      <scheme val="minor"/>
    </font>
    <font>
      <sz val="12"/>
      <color theme="1"/>
      <name val="Times New Roman"/>
      <family val="1"/>
      <scheme val="major"/>
    </font>
    <font>
      <b/>
      <sz val="13"/>
      <color theme="1"/>
      <name val="Times New Roman"/>
      <family val="1"/>
    </font>
    <font>
      <b/>
      <sz val="10"/>
      <color theme="1"/>
      <name val="Times New Roman"/>
      <family val="1"/>
    </font>
    <font>
      <i/>
      <sz val="13"/>
      <color theme="1"/>
      <name val="Times New Roman"/>
      <family val="1"/>
    </font>
    <font>
      <i/>
      <sz val="11"/>
      <color theme="1"/>
      <name val="Times New Roman"/>
      <family val="1"/>
    </font>
    <font>
      <b/>
      <sz val="19"/>
      <color theme="1"/>
      <name val="Times New Roman"/>
      <family val="1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43" fillId="0" borderId="0"/>
  </cellStyleXfs>
  <cellXfs count="331">
    <xf numFmtId="0" fontId="0" fillId="0" borderId="0" xfId="0"/>
    <xf numFmtId="0" fontId="1" fillId="0" borderId="0" xfId="0" applyFont="1"/>
    <xf numFmtId="0" fontId="7" fillId="0" borderId="0" xfId="0" applyFont="1"/>
    <xf numFmtId="0" fontId="21" fillId="0" borderId="0" xfId="0" applyFont="1"/>
    <xf numFmtId="0" fontId="22" fillId="0" borderId="1" xfId="0" applyFont="1" applyBorder="1" applyAlignment="1">
      <alignment horizontal="left" vertical="center" wrapText="1"/>
    </xf>
    <xf numFmtId="165" fontId="28" fillId="0" borderId="1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41" fontId="10" fillId="0" borderId="2" xfId="2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3" fontId="1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0" fontId="1" fillId="2" borderId="0" xfId="0" applyFont="1" applyFill="1"/>
    <xf numFmtId="0" fontId="1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164" fontId="1" fillId="0" borderId="0" xfId="0" applyNumberFormat="1" applyFont="1"/>
    <xf numFmtId="0" fontId="19" fillId="0" borderId="0" xfId="0" applyFont="1" applyAlignment="1">
      <alignment vertical="center"/>
    </xf>
    <xf numFmtId="0" fontId="19" fillId="0" borderId="0" xfId="0" applyFont="1"/>
    <xf numFmtId="0" fontId="1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27" fillId="0" borderId="0" xfId="0" applyFont="1" applyAlignment="1">
      <alignment vertical="center"/>
    </xf>
    <xf numFmtId="0" fontId="15" fillId="2" borderId="0" xfId="0" applyFont="1" applyFill="1"/>
    <xf numFmtId="2" fontId="15" fillId="2" borderId="0" xfId="0" applyNumberFormat="1" applyFont="1" applyFill="1"/>
    <xf numFmtId="0" fontId="22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24" fillId="2" borderId="0" xfId="0" applyFont="1" applyFill="1"/>
    <xf numFmtId="0" fontId="7" fillId="2" borderId="1" xfId="0" applyFont="1" applyFill="1" applyBorder="1"/>
    <xf numFmtId="0" fontId="7" fillId="2" borderId="0" xfId="0" applyFont="1" applyFill="1"/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164" fontId="23" fillId="2" borderId="1" xfId="1" applyNumberFormat="1" applyFont="1" applyFill="1" applyBorder="1" applyAlignment="1">
      <alignment horizontal="center" vertical="center" wrapText="1"/>
    </xf>
    <xf numFmtId="164" fontId="22" fillId="2" borderId="1" xfId="1" applyNumberFormat="1" applyFont="1" applyFill="1" applyBorder="1" applyAlignment="1">
      <alignment horizontal="center" wrapText="1"/>
    </xf>
    <xf numFmtId="0" fontId="0" fillId="2" borderId="0" xfId="0" applyFill="1"/>
    <xf numFmtId="164" fontId="21" fillId="2" borderId="0" xfId="1" applyNumberFormat="1" applyFont="1" applyFill="1"/>
    <xf numFmtId="0" fontId="21" fillId="2" borderId="0" xfId="0" applyFont="1" applyFill="1"/>
    <xf numFmtId="43" fontId="15" fillId="2" borderId="0" xfId="1" applyFont="1" applyFill="1"/>
    <xf numFmtId="164" fontId="15" fillId="2" borderId="0" xfId="1" applyNumberFormat="1" applyFont="1" applyFill="1"/>
    <xf numFmtId="0" fontId="33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1" fontId="33" fillId="2" borderId="1" xfId="2" applyFont="1" applyFill="1" applyBorder="1" applyAlignment="1">
      <alignment horizontal="center" vertical="center" wrapText="1"/>
    </xf>
    <xf numFmtId="164" fontId="15" fillId="2" borderId="0" xfId="0" applyNumberFormat="1" applyFont="1" applyFill="1"/>
    <xf numFmtId="0" fontId="4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wrapText="1"/>
    </xf>
    <xf numFmtId="41" fontId="10" fillId="2" borderId="1" xfId="2" applyFont="1" applyFill="1" applyBorder="1" applyAlignment="1">
      <alignment horizontal="center" wrapText="1"/>
    </xf>
    <xf numFmtId="3" fontId="1" fillId="2" borderId="0" xfId="0" applyNumberFormat="1" applyFont="1" applyFill="1"/>
    <xf numFmtId="41" fontId="1" fillId="2" borderId="0" xfId="0" applyNumberFormat="1" applyFont="1" applyFill="1"/>
    <xf numFmtId="0" fontId="6" fillId="2" borderId="1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41" fontId="5" fillId="2" borderId="1" xfId="2" applyFont="1" applyFill="1" applyBorder="1" applyAlignment="1">
      <alignment horizontal="center" wrapText="1"/>
    </xf>
    <xf numFmtId="41" fontId="10" fillId="0" borderId="1" xfId="2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0" xfId="0" applyFont="1"/>
    <xf numFmtId="164" fontId="15" fillId="0" borderId="0" xfId="0" applyNumberFormat="1" applyFont="1"/>
    <xf numFmtId="0" fontId="5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41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0" fontId="43" fillId="0" borderId="0" xfId="0" applyFont="1"/>
    <xf numFmtId="165" fontId="6" fillId="0" borderId="1" xfId="4" applyNumberFormat="1" applyFont="1" applyFill="1" applyBorder="1" applyAlignment="1">
      <alignment horizontal="center" vertical="center" wrapText="1"/>
    </xf>
    <xf numFmtId="165" fontId="8" fillId="0" borderId="1" xfId="4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6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3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41" fontId="5" fillId="0" borderId="2" xfId="2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quotePrefix="1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2" fontId="1" fillId="0" borderId="0" xfId="0" applyNumberFormat="1" applyFont="1"/>
    <xf numFmtId="0" fontId="5" fillId="0" borderId="1" xfId="0" applyFont="1" applyBorder="1"/>
    <xf numFmtId="2" fontId="5" fillId="0" borderId="0" xfId="0" applyNumberFormat="1" applyFont="1" applyAlignment="1">
      <alignment horizontal="center"/>
    </xf>
    <xf numFmtId="4" fontId="1" fillId="0" borderId="0" xfId="0" applyNumberFormat="1" applyFont="1"/>
    <xf numFmtId="41" fontId="22" fillId="0" borderId="1" xfId="2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5" fillId="0" borderId="0" xfId="0" applyFont="1"/>
    <xf numFmtId="0" fontId="9" fillId="0" borderId="6" xfId="0" applyFont="1" applyBorder="1" applyAlignment="1">
      <alignment horizontal="center" vertical="center" wrapText="1"/>
    </xf>
    <xf numFmtId="0" fontId="9" fillId="0" borderId="0" xfId="0" applyFont="1"/>
    <xf numFmtId="0" fontId="44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19" fillId="0" borderId="1" xfId="0" quotePrefix="1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66" fontId="41" fillId="0" borderId="6" xfId="0" applyNumberFormat="1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166" fontId="42" fillId="0" borderId="6" xfId="0" applyNumberFormat="1" applyFont="1" applyBorder="1" applyAlignment="1">
      <alignment horizontal="center" vertical="center" wrapText="1"/>
    </xf>
    <xf numFmtId="164" fontId="18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41" fontId="19" fillId="0" borderId="1" xfId="2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wrapText="1"/>
    </xf>
    <xf numFmtId="165" fontId="30" fillId="0" borderId="1" xfId="1" applyNumberFormat="1" applyFont="1" applyFill="1" applyBorder="1" applyAlignment="1">
      <alignment horizontal="center" vertical="center" wrapText="1"/>
    </xf>
    <xf numFmtId="165" fontId="19" fillId="0" borderId="1" xfId="1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5" applyFont="1" applyBorder="1" applyAlignment="1">
      <alignment horizontal="left"/>
    </xf>
    <xf numFmtId="0" fontId="19" fillId="0" borderId="3" xfId="0" applyFont="1" applyBorder="1" applyAlignment="1">
      <alignment horizontal="center" wrapText="1"/>
    </xf>
    <xf numFmtId="1" fontId="19" fillId="0" borderId="1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wrapText="1"/>
    </xf>
    <xf numFmtId="41" fontId="19" fillId="0" borderId="3" xfId="2" applyFont="1" applyFill="1" applyBorder="1" applyAlignment="1">
      <alignment horizont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4" fillId="0" borderId="0" xfId="0" applyFont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44" fillId="0" borderId="1" xfId="0" applyFont="1" applyBorder="1" applyAlignment="1">
      <alignment vertical="center"/>
    </xf>
    <xf numFmtId="3" fontId="23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 wrapText="1"/>
    </xf>
    <xf numFmtId="0" fontId="35" fillId="0" borderId="0" xfId="0" applyFont="1" applyAlignment="1">
      <alignment horizontal="center"/>
    </xf>
    <xf numFmtId="41" fontId="21" fillId="0" borderId="0" xfId="0" applyNumberFormat="1" applyFont="1"/>
    <xf numFmtId="0" fontId="21" fillId="0" borderId="0" xfId="0" applyFont="1" applyAlignment="1">
      <alignment horizontal="center"/>
    </xf>
    <xf numFmtId="41" fontId="0" fillId="0" borderId="0" xfId="0" applyNumberFormat="1" applyAlignment="1">
      <alignment horizontal="center"/>
    </xf>
    <xf numFmtId="0" fontId="27" fillId="0" borderId="0" xfId="0" applyFont="1"/>
    <xf numFmtId="0" fontId="18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 wrapText="1"/>
    </xf>
    <xf numFmtId="41" fontId="19" fillId="0" borderId="1" xfId="2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41" fontId="0" fillId="0" borderId="0" xfId="0" applyNumberFormat="1"/>
    <xf numFmtId="3" fontId="7" fillId="0" borderId="1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41" fontId="36" fillId="0" borderId="0" xfId="0" applyNumberFormat="1" applyFont="1" applyAlignment="1">
      <alignment vertical="center"/>
    </xf>
    <xf numFmtId="1" fontId="9" fillId="0" borderId="1" xfId="1" applyNumberFormat="1" applyFont="1" applyFill="1" applyBorder="1" applyAlignment="1">
      <alignment horizontal="center" vertical="center"/>
    </xf>
    <xf numFmtId="1" fontId="9" fillId="0" borderId="1" xfId="1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center"/>
    </xf>
    <xf numFmtId="0" fontId="23" fillId="0" borderId="1" xfId="0" applyFont="1" applyFill="1" applyBorder="1"/>
    <xf numFmtId="0" fontId="2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7" fillId="0" borderId="1" xfId="0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/>
    </xf>
    <xf numFmtId="14" fontId="7" fillId="0" borderId="1" xfId="0" quotePrefix="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46" fillId="0" borderId="0" xfId="0" applyFont="1" applyFill="1" applyAlignment="1">
      <alignment horizontal="center" vertical="center" wrapText="1"/>
    </xf>
    <xf numFmtId="0" fontId="48" fillId="0" borderId="0" xfId="0" applyFont="1" applyFill="1" applyAlignment="1">
      <alignment horizontal="left" vertical="center" wrapText="1"/>
    </xf>
    <xf numFmtId="0" fontId="5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7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0" fillId="0" borderId="0" xfId="0" applyFont="1" applyFill="1" applyAlignment="1">
      <alignment vertical="center"/>
    </xf>
    <xf numFmtId="0" fontId="9" fillId="0" borderId="0" xfId="0" applyFont="1" applyFill="1" applyAlignment="1">
      <alignment horizontal="left"/>
    </xf>
    <xf numFmtId="0" fontId="4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0" fillId="0" borderId="0" xfId="0" applyFill="1"/>
    <xf numFmtId="0" fontId="23" fillId="0" borderId="1" xfId="0" applyFont="1" applyFill="1" applyBorder="1" applyAlignment="1">
      <alignment horizontal="left"/>
    </xf>
    <xf numFmtId="14" fontId="23" fillId="0" borderId="1" xfId="0" applyNumberFormat="1" applyFont="1" applyFill="1" applyBorder="1" applyAlignment="1">
      <alignment horizontal="center"/>
    </xf>
    <xf numFmtId="0" fontId="0" fillId="0" borderId="0" xfId="0" quotePrefix="1" applyFill="1"/>
    <xf numFmtId="0" fontId="7" fillId="0" borderId="0" xfId="0" applyFont="1" applyFill="1" applyAlignment="1">
      <alignment horizontal="center"/>
    </xf>
    <xf numFmtId="14" fontId="19" fillId="0" borderId="1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32" fillId="0" borderId="1" xfId="0" applyFont="1" applyBorder="1" applyAlignment="1">
      <alignment horizont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vertical="center"/>
    </xf>
    <xf numFmtId="0" fontId="33" fillId="0" borderId="8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33" fillId="0" borderId="5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46" fillId="0" borderId="0" xfId="0" applyFont="1" applyFill="1" applyAlignment="1">
      <alignment horizontal="center" vertical="center" wrapText="1"/>
    </xf>
    <xf numFmtId="0" fontId="46" fillId="0" borderId="0" xfId="0" applyFont="1" applyFill="1" applyAlignment="1">
      <alignment horizontal="center"/>
    </xf>
    <xf numFmtId="0" fontId="4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</cellXfs>
  <cellStyles count="6">
    <cellStyle name="Bình thường" xfId="0" builtinId="0"/>
    <cellStyle name="Chuẩn 2" xfId="5"/>
    <cellStyle name="Chuẩn 2 2" xfId="3"/>
    <cellStyle name="Comma 40" xfId="4"/>
    <cellStyle name="Dấu phảy [0]" xfId="2" builtinId="6"/>
    <cellStyle name="Dấu_phảy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Chủ đề của Office">
  <a:themeElements>
    <a:clrScheme name="Văn phòng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ăn phòng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ăn phòng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90" zoomScaleNormal="90" workbookViewId="0">
      <selection activeCell="A2" sqref="A2:B2"/>
    </sheetView>
  </sheetViews>
  <sheetFormatPr defaultColWidth="9.125" defaultRowHeight="18.75" x14ac:dyDescent="0.3"/>
  <cols>
    <col min="1" max="1" width="5.125" style="1" customWidth="1"/>
    <col min="2" max="2" width="30" style="1" customWidth="1"/>
    <col min="3" max="10" width="11" style="1" customWidth="1"/>
    <col min="11" max="11" width="13.875" style="1" customWidth="1"/>
    <col min="12" max="12" width="11.875" style="1" customWidth="1"/>
    <col min="13" max="16384" width="9.125" style="1"/>
  </cols>
  <sheetData>
    <row r="1" spans="1:13" ht="18.75" customHeight="1" x14ac:dyDescent="0.3">
      <c r="A1" s="235" t="s">
        <v>59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3" x14ac:dyDescent="0.3">
      <c r="A2" s="235" t="s">
        <v>157</v>
      </c>
      <c r="B2" s="235"/>
      <c r="C2" s="88"/>
      <c r="D2" s="88"/>
      <c r="E2" s="88"/>
      <c r="F2" s="88"/>
      <c r="G2" s="235" t="s">
        <v>106</v>
      </c>
      <c r="H2" s="235"/>
      <c r="I2" s="235"/>
      <c r="J2" s="235"/>
      <c r="K2" s="235"/>
      <c r="L2" s="235"/>
    </row>
    <row r="3" spans="1:13" x14ac:dyDescent="0.3">
      <c r="K3" s="89"/>
      <c r="L3" s="89"/>
      <c r="M3" s="90"/>
    </row>
    <row r="4" spans="1:13" ht="22.5" customHeight="1" x14ac:dyDescent="0.3">
      <c r="A4" s="237" t="s">
        <v>0</v>
      </c>
      <c r="B4" s="237" t="s">
        <v>10</v>
      </c>
      <c r="C4" s="237" t="s">
        <v>158</v>
      </c>
      <c r="D4" s="237"/>
      <c r="E4" s="237" t="s">
        <v>107</v>
      </c>
      <c r="F4" s="237"/>
      <c r="G4" s="237"/>
      <c r="H4" s="237"/>
      <c r="I4" s="237"/>
      <c r="J4" s="237"/>
    </row>
    <row r="5" spans="1:13" ht="21.75" customHeight="1" x14ac:dyDescent="0.3">
      <c r="A5" s="237"/>
      <c r="B5" s="237"/>
      <c r="C5" s="237"/>
      <c r="D5" s="237"/>
      <c r="E5" s="237" t="s">
        <v>1</v>
      </c>
      <c r="F5" s="237"/>
      <c r="G5" s="237"/>
      <c r="H5" s="237" t="s">
        <v>2</v>
      </c>
      <c r="I5" s="237"/>
      <c r="J5" s="237"/>
    </row>
    <row r="6" spans="1:13" ht="22.5" customHeight="1" x14ac:dyDescent="0.3">
      <c r="A6" s="237"/>
      <c r="B6" s="237"/>
      <c r="C6" s="91" t="s">
        <v>3</v>
      </c>
      <c r="D6" s="91" t="s">
        <v>4</v>
      </c>
      <c r="E6" s="91" t="s">
        <v>3</v>
      </c>
      <c r="F6" s="91" t="s">
        <v>60</v>
      </c>
      <c r="G6" s="91" t="s">
        <v>5</v>
      </c>
      <c r="H6" s="91" t="s">
        <v>3</v>
      </c>
      <c r="I6" s="91" t="s">
        <v>60</v>
      </c>
      <c r="J6" s="91" t="s">
        <v>5</v>
      </c>
    </row>
    <row r="7" spans="1:13" ht="21.75" customHeight="1" x14ac:dyDescent="0.3">
      <c r="A7" s="92" t="s">
        <v>6</v>
      </c>
      <c r="B7" s="93" t="s">
        <v>7</v>
      </c>
      <c r="C7" s="93">
        <v>1</v>
      </c>
      <c r="D7" s="93">
        <v>2</v>
      </c>
      <c r="E7" s="93">
        <v>3</v>
      </c>
      <c r="F7" s="93">
        <v>4</v>
      </c>
      <c r="G7" s="93">
        <v>5</v>
      </c>
      <c r="H7" s="93">
        <v>6</v>
      </c>
      <c r="I7" s="93">
        <v>7</v>
      </c>
      <c r="J7" s="93">
        <v>8</v>
      </c>
    </row>
    <row r="8" spans="1:13" ht="23.25" customHeight="1" x14ac:dyDescent="0.3">
      <c r="A8" s="94" t="s">
        <v>56</v>
      </c>
      <c r="B8" s="95" t="s">
        <v>153</v>
      </c>
      <c r="C8" s="96"/>
      <c r="D8" s="96"/>
      <c r="E8" s="96"/>
      <c r="F8" s="96"/>
      <c r="G8" s="97"/>
      <c r="H8" s="98"/>
      <c r="I8" s="99"/>
      <c r="J8" s="97"/>
    </row>
    <row r="9" spans="1:13" ht="23.25" customHeight="1" x14ac:dyDescent="0.3">
      <c r="A9" s="94">
        <v>1</v>
      </c>
      <c r="B9" s="100" t="s">
        <v>128</v>
      </c>
      <c r="C9" s="101">
        <v>54</v>
      </c>
      <c r="D9" s="101">
        <v>265</v>
      </c>
      <c r="E9" s="101">
        <v>48</v>
      </c>
      <c r="F9" s="101">
        <v>238</v>
      </c>
      <c r="G9" s="102">
        <f>E9/C9*100</f>
        <v>88.888888888888886</v>
      </c>
      <c r="H9" s="101">
        <v>1</v>
      </c>
      <c r="I9" s="101">
        <v>4</v>
      </c>
      <c r="J9" s="103">
        <f>H9/C9*100</f>
        <v>1.8518518518518516</v>
      </c>
    </row>
    <row r="10" spans="1:13" ht="23.25" customHeight="1" x14ac:dyDescent="0.3">
      <c r="A10" s="94">
        <v>2</v>
      </c>
      <c r="B10" s="100" t="s">
        <v>129</v>
      </c>
      <c r="C10" s="101">
        <v>84</v>
      </c>
      <c r="D10" s="101">
        <v>314</v>
      </c>
      <c r="E10" s="101">
        <v>39</v>
      </c>
      <c r="F10" s="101">
        <v>151</v>
      </c>
      <c r="G10" s="102">
        <f t="shared" ref="G10:G22" si="0">E10/C10*100</f>
        <v>46.428571428571431</v>
      </c>
      <c r="H10" s="101">
        <v>26</v>
      </c>
      <c r="I10" s="101">
        <v>109</v>
      </c>
      <c r="J10" s="103">
        <f t="shared" ref="J10:J21" si="1">H10/C10*100</f>
        <v>30.952380952380953</v>
      </c>
    </row>
    <row r="11" spans="1:13" ht="23.25" customHeight="1" x14ac:dyDescent="0.3">
      <c r="A11" s="94">
        <v>3</v>
      </c>
      <c r="B11" s="100" t="s">
        <v>130</v>
      </c>
      <c r="C11" s="101">
        <v>91</v>
      </c>
      <c r="D11" s="101">
        <v>416</v>
      </c>
      <c r="E11" s="101">
        <v>3</v>
      </c>
      <c r="F11" s="101">
        <v>10</v>
      </c>
      <c r="G11" s="102">
        <f t="shared" si="0"/>
        <v>3.296703296703297</v>
      </c>
      <c r="H11" s="101">
        <v>5</v>
      </c>
      <c r="I11" s="101">
        <v>28</v>
      </c>
      <c r="J11" s="103">
        <f t="shared" si="1"/>
        <v>5.4945054945054945</v>
      </c>
    </row>
    <row r="12" spans="1:13" ht="23.25" customHeight="1" x14ac:dyDescent="0.3">
      <c r="A12" s="94">
        <v>4</v>
      </c>
      <c r="B12" s="100" t="s">
        <v>131</v>
      </c>
      <c r="C12" s="101">
        <v>64</v>
      </c>
      <c r="D12" s="101">
        <v>285</v>
      </c>
      <c r="E12" s="101">
        <v>4</v>
      </c>
      <c r="F12" s="101">
        <v>13</v>
      </c>
      <c r="G12" s="102">
        <f t="shared" si="0"/>
        <v>6.25</v>
      </c>
      <c r="H12" s="101">
        <v>8</v>
      </c>
      <c r="I12" s="101">
        <v>38</v>
      </c>
      <c r="J12" s="103">
        <f t="shared" si="1"/>
        <v>12.5</v>
      </c>
    </row>
    <row r="13" spans="1:13" ht="23.25" customHeight="1" x14ac:dyDescent="0.3">
      <c r="A13" s="94">
        <v>5</v>
      </c>
      <c r="B13" s="100" t="s">
        <v>132</v>
      </c>
      <c r="C13" s="101">
        <v>44</v>
      </c>
      <c r="D13" s="101">
        <v>171</v>
      </c>
      <c r="E13" s="101">
        <v>30</v>
      </c>
      <c r="F13" s="101">
        <v>115</v>
      </c>
      <c r="G13" s="102">
        <f t="shared" si="0"/>
        <v>68.181818181818173</v>
      </c>
      <c r="H13" s="101">
        <v>4</v>
      </c>
      <c r="I13" s="101">
        <v>19</v>
      </c>
      <c r="J13" s="103">
        <f t="shared" si="1"/>
        <v>9.0909090909090917</v>
      </c>
    </row>
    <row r="14" spans="1:13" s="25" customFormat="1" ht="23.25" customHeight="1" x14ac:dyDescent="0.2">
      <c r="A14" s="179">
        <v>6</v>
      </c>
      <c r="B14" s="104" t="s">
        <v>133</v>
      </c>
      <c r="C14" s="105">
        <v>111</v>
      </c>
      <c r="D14" s="105">
        <v>472</v>
      </c>
      <c r="E14" s="105">
        <v>20</v>
      </c>
      <c r="F14" s="184">
        <v>73</v>
      </c>
      <c r="G14" s="102">
        <f t="shared" si="0"/>
        <v>18.018018018018019</v>
      </c>
      <c r="H14" s="105">
        <v>14</v>
      </c>
      <c r="I14" s="184">
        <v>56</v>
      </c>
      <c r="J14" s="103">
        <f t="shared" si="1"/>
        <v>12.612612612612612</v>
      </c>
    </row>
    <row r="15" spans="1:13" ht="23.25" customHeight="1" x14ac:dyDescent="0.3">
      <c r="A15" s="94">
        <v>7</v>
      </c>
      <c r="B15" s="104" t="s">
        <v>134</v>
      </c>
      <c r="C15" s="105">
        <v>50</v>
      </c>
      <c r="D15" s="105">
        <v>226</v>
      </c>
      <c r="E15" s="105">
        <v>38</v>
      </c>
      <c r="F15" s="105">
        <v>165</v>
      </c>
      <c r="G15" s="102">
        <f t="shared" si="0"/>
        <v>76</v>
      </c>
      <c r="H15" s="105">
        <v>5</v>
      </c>
      <c r="I15" s="105">
        <v>24</v>
      </c>
      <c r="J15" s="103">
        <f t="shared" si="1"/>
        <v>10</v>
      </c>
    </row>
    <row r="16" spans="1:13" ht="23.25" customHeight="1" x14ac:dyDescent="0.3">
      <c r="A16" s="94">
        <v>8</v>
      </c>
      <c r="B16" s="100" t="s">
        <v>135</v>
      </c>
      <c r="C16" s="105">
        <v>65</v>
      </c>
      <c r="D16" s="105">
        <v>290</v>
      </c>
      <c r="E16" s="105">
        <v>46</v>
      </c>
      <c r="F16" s="105">
        <v>215</v>
      </c>
      <c r="G16" s="102">
        <f t="shared" si="0"/>
        <v>70.769230769230774</v>
      </c>
      <c r="H16" s="105">
        <v>11</v>
      </c>
      <c r="I16" s="105">
        <v>45</v>
      </c>
      <c r="J16" s="103">
        <f t="shared" si="1"/>
        <v>16.923076923076923</v>
      </c>
    </row>
    <row r="17" spans="1:12" ht="23.25" customHeight="1" x14ac:dyDescent="0.3">
      <c r="A17" s="94">
        <v>9</v>
      </c>
      <c r="B17" s="100" t="s">
        <v>136</v>
      </c>
      <c r="C17" s="101">
        <v>33</v>
      </c>
      <c r="D17" s="101">
        <v>141</v>
      </c>
      <c r="E17" s="101">
        <v>24</v>
      </c>
      <c r="F17" s="101">
        <v>110</v>
      </c>
      <c r="G17" s="102">
        <f t="shared" si="0"/>
        <v>72.727272727272734</v>
      </c>
      <c r="H17" s="101">
        <v>5</v>
      </c>
      <c r="I17" s="101">
        <v>24</v>
      </c>
      <c r="J17" s="103">
        <f t="shared" si="1"/>
        <v>15.151515151515152</v>
      </c>
    </row>
    <row r="18" spans="1:12" ht="23.25" customHeight="1" x14ac:dyDescent="0.3">
      <c r="A18" s="94">
        <v>10</v>
      </c>
      <c r="B18" s="100" t="s">
        <v>137</v>
      </c>
      <c r="C18" s="101">
        <v>37</v>
      </c>
      <c r="D18" s="101">
        <v>180</v>
      </c>
      <c r="E18" s="101">
        <v>36</v>
      </c>
      <c r="F18" s="101">
        <v>174</v>
      </c>
      <c r="G18" s="102">
        <f t="shared" si="0"/>
        <v>97.297297297297305</v>
      </c>
      <c r="H18" s="101">
        <v>1</v>
      </c>
      <c r="I18" s="101">
        <v>6</v>
      </c>
      <c r="J18" s="103">
        <f t="shared" si="1"/>
        <v>2.7027027027027026</v>
      </c>
    </row>
    <row r="19" spans="1:12" ht="23.25" customHeight="1" x14ac:dyDescent="0.3">
      <c r="A19" s="94">
        <v>11</v>
      </c>
      <c r="B19" s="104" t="s">
        <v>138</v>
      </c>
      <c r="C19" s="105">
        <v>55</v>
      </c>
      <c r="D19" s="105">
        <v>203</v>
      </c>
      <c r="E19" s="105">
        <v>23</v>
      </c>
      <c r="F19" s="105">
        <v>85</v>
      </c>
      <c r="G19" s="102">
        <f t="shared" si="0"/>
        <v>41.818181818181813</v>
      </c>
      <c r="H19" s="105">
        <v>2</v>
      </c>
      <c r="I19" s="105">
        <v>9</v>
      </c>
      <c r="J19" s="103">
        <f t="shared" si="1"/>
        <v>3.6363636363636362</v>
      </c>
      <c r="K19" s="106"/>
      <c r="L19" s="106"/>
    </row>
    <row r="20" spans="1:12" ht="23.25" customHeight="1" x14ac:dyDescent="0.3">
      <c r="A20" s="94">
        <v>12</v>
      </c>
      <c r="B20" s="104" t="s">
        <v>139</v>
      </c>
      <c r="C20" s="101">
        <v>33</v>
      </c>
      <c r="D20" s="101">
        <v>140</v>
      </c>
      <c r="E20" s="101">
        <v>33</v>
      </c>
      <c r="F20" s="101">
        <v>140</v>
      </c>
      <c r="G20" s="102">
        <f t="shared" si="0"/>
        <v>100</v>
      </c>
      <c r="H20" s="105">
        <v>0</v>
      </c>
      <c r="I20" s="105">
        <v>0</v>
      </c>
      <c r="J20" s="103">
        <f t="shared" si="1"/>
        <v>0</v>
      </c>
      <c r="K20" s="106"/>
      <c r="L20" s="106"/>
    </row>
    <row r="21" spans="1:12" ht="23.25" customHeight="1" x14ac:dyDescent="0.3">
      <c r="A21" s="94">
        <v>13</v>
      </c>
      <c r="B21" s="100" t="s">
        <v>152</v>
      </c>
      <c r="C21" s="101">
        <v>49</v>
      </c>
      <c r="D21" s="101">
        <v>171</v>
      </c>
      <c r="E21" s="101">
        <v>42</v>
      </c>
      <c r="F21" s="101">
        <v>152</v>
      </c>
      <c r="G21" s="102">
        <f t="shared" si="0"/>
        <v>85.714285714285708</v>
      </c>
      <c r="H21" s="101">
        <v>0</v>
      </c>
      <c r="I21" s="101">
        <v>0</v>
      </c>
      <c r="J21" s="103">
        <f t="shared" si="1"/>
        <v>0</v>
      </c>
      <c r="K21" s="106"/>
      <c r="L21" s="106"/>
    </row>
    <row r="22" spans="1:12" ht="23.25" customHeight="1" x14ac:dyDescent="0.3">
      <c r="A22" s="107"/>
      <c r="B22" s="107" t="s">
        <v>111</v>
      </c>
      <c r="C22" s="125">
        <f>SUM(C9:C21)</f>
        <v>770</v>
      </c>
      <c r="D22" s="125">
        <f>SUM(D9:D21)</f>
        <v>3274</v>
      </c>
      <c r="E22" s="125">
        <f>SUM(E9:E21)</f>
        <v>386</v>
      </c>
      <c r="F22" s="125">
        <f t="shared" ref="F22:I22" si="2">SUM(F9:F21)</f>
        <v>1641</v>
      </c>
      <c r="G22" s="126">
        <f t="shared" si="0"/>
        <v>50.129870129870127</v>
      </c>
      <c r="H22" s="125">
        <f>SUM(H9:H21)</f>
        <v>82</v>
      </c>
      <c r="I22" s="125">
        <f t="shared" si="2"/>
        <v>362</v>
      </c>
      <c r="J22" s="127">
        <f t="shared" ref="J22" si="3">H22/C22*100</f>
        <v>10.649350649350648</v>
      </c>
      <c r="K22" s="108"/>
      <c r="L22" s="106"/>
    </row>
    <row r="26" spans="1:12" x14ac:dyDescent="0.3">
      <c r="H26" s="109"/>
    </row>
  </sheetData>
  <mergeCells count="10">
    <mergeCell ref="A1:J1"/>
    <mergeCell ref="A2:B2"/>
    <mergeCell ref="G2:J2"/>
    <mergeCell ref="K2:L2"/>
    <mergeCell ref="A4:A6"/>
    <mergeCell ref="B4:B6"/>
    <mergeCell ref="C4:D5"/>
    <mergeCell ref="E4:J4"/>
    <mergeCell ref="E5:G5"/>
    <mergeCell ref="H5:J5"/>
  </mergeCells>
  <pageMargins left="0.7" right="0.7" top="0.75" bottom="0.75" header="0.3" footer="0.3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9"/>
  <sheetViews>
    <sheetView zoomScaleNormal="100" workbookViewId="0">
      <pane ySplit="6" topLeftCell="A7" activePane="bottomLeft" state="frozen"/>
      <selection pane="bottomLeft" activeCell="F29" sqref="F29"/>
    </sheetView>
  </sheetViews>
  <sheetFormatPr defaultColWidth="8.875" defaultRowHeight="14.25" x14ac:dyDescent="0.2"/>
  <cols>
    <col min="1" max="1" width="7.25" customWidth="1"/>
    <col min="2" max="2" width="14.75" customWidth="1"/>
    <col min="3" max="3" width="12.75" customWidth="1"/>
    <col min="4" max="4" width="11.125" customWidth="1"/>
    <col min="5" max="5" width="11.25" customWidth="1"/>
    <col min="6" max="6" width="13.25" customWidth="1"/>
    <col min="7" max="7" width="12.875" customWidth="1"/>
    <col min="8" max="8" width="12.25" customWidth="1"/>
    <col min="9" max="9" width="12.875" customWidth="1"/>
    <col min="10" max="10" width="18" customWidth="1"/>
  </cols>
  <sheetData>
    <row r="1" spans="1:11" ht="5.25" customHeight="1" x14ac:dyDescent="0.25">
      <c r="I1" s="305"/>
      <c r="J1" s="306"/>
    </row>
    <row r="2" spans="1:11" ht="15.75" x14ac:dyDescent="0.25">
      <c r="B2" s="307" t="s">
        <v>68</v>
      </c>
      <c r="C2" s="308"/>
      <c r="D2" s="308"/>
      <c r="E2" s="308"/>
      <c r="F2" s="308"/>
      <c r="G2" s="308"/>
      <c r="H2" s="308"/>
      <c r="I2" s="308"/>
      <c r="J2" s="308"/>
    </row>
    <row r="3" spans="1:11" ht="9.75" customHeight="1" x14ac:dyDescent="0.25">
      <c r="A3" s="22"/>
      <c r="B3" s="2"/>
      <c r="C3" s="2"/>
      <c r="D3" s="2"/>
      <c r="E3" s="2"/>
      <c r="F3" s="2"/>
      <c r="G3" s="2"/>
      <c r="H3" s="2"/>
      <c r="I3" s="2"/>
      <c r="J3" s="2"/>
    </row>
    <row r="4" spans="1:11" ht="23.25" customHeight="1" x14ac:dyDescent="0.2">
      <c r="A4" s="304" t="s">
        <v>0</v>
      </c>
      <c r="B4" s="304" t="s">
        <v>67</v>
      </c>
      <c r="C4" s="304" t="s">
        <v>39</v>
      </c>
      <c r="D4" s="304"/>
      <c r="E4" s="304"/>
      <c r="F4" s="304"/>
      <c r="G4" s="304"/>
      <c r="H4" s="304"/>
      <c r="I4" s="304"/>
      <c r="J4" s="304"/>
    </row>
    <row r="5" spans="1:11" ht="66" x14ac:dyDescent="0.2">
      <c r="A5" s="304"/>
      <c r="B5" s="304"/>
      <c r="C5" s="140" t="s">
        <v>40</v>
      </c>
      <c r="D5" s="140" t="s">
        <v>41</v>
      </c>
      <c r="E5" s="140" t="s">
        <v>42</v>
      </c>
      <c r="F5" s="140" t="s">
        <v>43</v>
      </c>
      <c r="G5" s="140" t="s">
        <v>44</v>
      </c>
      <c r="H5" s="140" t="s">
        <v>45</v>
      </c>
      <c r="I5" s="140" t="s">
        <v>46</v>
      </c>
      <c r="J5" s="140" t="s">
        <v>159</v>
      </c>
    </row>
    <row r="6" spans="1:11" ht="16.5" x14ac:dyDescent="0.25">
      <c r="A6" s="141" t="s">
        <v>6</v>
      </c>
      <c r="B6" s="141" t="s">
        <v>7</v>
      </c>
      <c r="C6" s="141">
        <v>1</v>
      </c>
      <c r="D6" s="141">
        <v>2</v>
      </c>
      <c r="E6" s="141">
        <v>3</v>
      </c>
      <c r="F6" s="141">
        <v>4</v>
      </c>
      <c r="G6" s="141">
        <v>5</v>
      </c>
      <c r="H6" s="141">
        <v>6</v>
      </c>
      <c r="I6" s="141">
        <v>7</v>
      </c>
      <c r="J6" s="141">
        <v>8</v>
      </c>
    </row>
    <row r="7" spans="1:11" s="25" customFormat="1" ht="17.25" customHeight="1" x14ac:dyDescent="0.2">
      <c r="A7" s="91" t="s">
        <v>56</v>
      </c>
      <c r="B7" s="301" t="s">
        <v>109</v>
      </c>
      <c r="C7" s="301"/>
      <c r="D7" s="301"/>
      <c r="E7" s="301"/>
      <c r="F7" s="301"/>
      <c r="G7" s="301"/>
      <c r="H7" s="301"/>
      <c r="I7" s="301"/>
      <c r="J7" s="142"/>
    </row>
    <row r="8" spans="1:11" s="25" customFormat="1" ht="24" customHeight="1" x14ac:dyDescent="0.2">
      <c r="A8" s="302" t="s">
        <v>80</v>
      </c>
      <c r="B8" s="303"/>
      <c r="C8" s="143">
        <f>C11+C14+C17+C20+C23+C26+C29+C32+C35+C38+C41+C44+C47</f>
        <v>76</v>
      </c>
      <c r="D8" s="143">
        <f t="shared" ref="D8:I8" si="0">D11+D14+D17+D20+D23+D26+D29+D32+D35+D38+D41+D44+D47</f>
        <v>331</v>
      </c>
      <c r="E8" s="143">
        <f t="shared" si="0"/>
        <v>25</v>
      </c>
      <c r="F8" s="143">
        <f t="shared" si="0"/>
        <v>115</v>
      </c>
      <c r="G8" s="143">
        <f t="shared" si="0"/>
        <v>18</v>
      </c>
      <c r="H8" s="143">
        <f t="shared" si="0"/>
        <v>127</v>
      </c>
      <c r="I8" s="143">
        <f t="shared" si="0"/>
        <v>26</v>
      </c>
      <c r="J8" s="143">
        <f>J11+J14+J17+J20+J23+J26+J29+J32+J35+J38+J41+J44+J47</f>
        <v>103</v>
      </c>
    </row>
    <row r="9" spans="1:11" s="28" customFormat="1" ht="24" customHeight="1" x14ac:dyDescent="0.2">
      <c r="A9" s="144"/>
      <c r="B9" s="145" t="s">
        <v>78</v>
      </c>
      <c r="C9" s="142">
        <f>C12+C15+C18+C21+C24+C27+C30+C33+C36+C39+C42+C45+C48</f>
        <v>62</v>
      </c>
      <c r="D9" s="142">
        <f t="shared" ref="D9:I9" si="1">D12+D15+D18+D21+D24+D27+D30+D33+D36+D39+D42+D45+D48</f>
        <v>270</v>
      </c>
      <c r="E9" s="142">
        <f t="shared" si="1"/>
        <v>19</v>
      </c>
      <c r="F9" s="142">
        <f t="shared" si="1"/>
        <v>107</v>
      </c>
      <c r="G9" s="142">
        <f t="shared" si="1"/>
        <v>18</v>
      </c>
      <c r="H9" s="142">
        <f t="shared" si="1"/>
        <v>120</v>
      </c>
      <c r="I9" s="142">
        <f t="shared" si="1"/>
        <v>18</v>
      </c>
      <c r="J9" s="142">
        <f>J12+J15+J18+J21+J24+J27+J30+J33+J36+J39+J42+J45+J48</f>
        <v>103</v>
      </c>
    </row>
    <row r="10" spans="1:11" s="28" customFormat="1" ht="23.25" customHeight="1" x14ac:dyDescent="0.2">
      <c r="A10" s="144"/>
      <c r="B10" s="145" t="s">
        <v>79</v>
      </c>
      <c r="C10" s="142">
        <f>C13+C16+C19+C22+C25+C28+C31+C34+C37+C40+C43+C46+C49</f>
        <v>14</v>
      </c>
      <c r="D10" s="142">
        <f t="shared" ref="D10:I10" si="2">D13+D16+D19+D22+D25+D28+D31+D34+D37+D40+D43+D46+D49</f>
        <v>61</v>
      </c>
      <c r="E10" s="142">
        <f t="shared" si="2"/>
        <v>6</v>
      </c>
      <c r="F10" s="142">
        <f t="shared" si="2"/>
        <v>8</v>
      </c>
      <c r="G10" s="142">
        <f t="shared" si="2"/>
        <v>0</v>
      </c>
      <c r="H10" s="142">
        <f t="shared" si="2"/>
        <v>7</v>
      </c>
      <c r="I10" s="142">
        <f t="shared" si="2"/>
        <v>8</v>
      </c>
      <c r="J10" s="142">
        <f>J13+J16+J19+J22+J25+J28+J31+J34+J37+J40+J43+J46+J49</f>
        <v>0</v>
      </c>
    </row>
    <row r="11" spans="1:11" s="28" customFormat="1" ht="23.25" customHeight="1" x14ac:dyDescent="0.2">
      <c r="A11" s="278">
        <v>1</v>
      </c>
      <c r="B11" s="146" t="s">
        <v>128</v>
      </c>
      <c r="C11" s="147">
        <f>C12+C13</f>
        <v>0</v>
      </c>
      <c r="D11" s="147">
        <f t="shared" ref="D11:I11" si="3">D12+D13</f>
        <v>49</v>
      </c>
      <c r="E11" s="147">
        <f t="shared" si="3"/>
        <v>0</v>
      </c>
      <c r="F11" s="147">
        <f t="shared" si="3"/>
        <v>0</v>
      </c>
      <c r="G11" s="147">
        <f t="shared" si="3"/>
        <v>0</v>
      </c>
      <c r="H11" s="147">
        <f t="shared" si="3"/>
        <v>0</v>
      </c>
      <c r="I11" s="147">
        <f t="shared" si="3"/>
        <v>0</v>
      </c>
      <c r="J11" s="147">
        <f>J12+J13</f>
        <v>48</v>
      </c>
    </row>
    <row r="12" spans="1:11" s="28" customFormat="1" ht="23.25" customHeight="1" x14ac:dyDescent="0.2">
      <c r="A12" s="309"/>
      <c r="B12" s="117" t="s">
        <v>78</v>
      </c>
      <c r="C12" s="148">
        <v>0</v>
      </c>
      <c r="D12" s="118">
        <v>48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  <c r="J12" s="105">
        <v>48</v>
      </c>
      <c r="K12" s="25" t="s">
        <v>155</v>
      </c>
    </row>
    <row r="13" spans="1:11" s="28" customFormat="1" ht="23.25" customHeight="1" x14ac:dyDescent="0.2">
      <c r="A13" s="279"/>
      <c r="B13" s="117" t="s">
        <v>143</v>
      </c>
      <c r="C13" s="148">
        <v>0</v>
      </c>
      <c r="D13" s="118">
        <v>1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</row>
    <row r="14" spans="1:11" s="120" customFormat="1" ht="23.25" customHeight="1" x14ac:dyDescent="0.25">
      <c r="A14" s="278">
        <v>2</v>
      </c>
      <c r="B14" s="146" t="s">
        <v>145</v>
      </c>
      <c r="C14" s="147">
        <f>C15+C16</f>
        <v>4</v>
      </c>
      <c r="D14" s="147">
        <f t="shared" ref="D14:J14" si="4">D15+D16</f>
        <v>50</v>
      </c>
      <c r="E14" s="147">
        <f t="shared" si="4"/>
        <v>3</v>
      </c>
      <c r="F14" s="147">
        <f t="shared" si="4"/>
        <v>0</v>
      </c>
      <c r="G14" s="147">
        <f t="shared" si="4"/>
        <v>0</v>
      </c>
      <c r="H14" s="147">
        <f t="shared" si="4"/>
        <v>3</v>
      </c>
      <c r="I14" s="147">
        <f t="shared" si="4"/>
        <v>2</v>
      </c>
      <c r="J14" s="147">
        <f t="shared" si="4"/>
        <v>4</v>
      </c>
      <c r="K14" s="2"/>
    </row>
    <row r="15" spans="1:11" s="120" customFormat="1" ht="23.25" customHeight="1" x14ac:dyDescent="0.25">
      <c r="A15" s="309"/>
      <c r="B15" s="117" t="s">
        <v>78</v>
      </c>
      <c r="C15" s="148">
        <v>3</v>
      </c>
      <c r="D15" s="118">
        <v>24</v>
      </c>
      <c r="E15" s="105">
        <v>3</v>
      </c>
      <c r="F15" s="105"/>
      <c r="G15" s="105"/>
      <c r="H15" s="105">
        <v>3</v>
      </c>
      <c r="I15" s="105">
        <v>2</v>
      </c>
      <c r="J15" s="105">
        <v>4</v>
      </c>
      <c r="K15" s="2"/>
    </row>
    <row r="16" spans="1:11" s="120" customFormat="1" ht="23.25" customHeight="1" x14ac:dyDescent="0.25">
      <c r="A16" s="279"/>
      <c r="B16" s="117" t="s">
        <v>143</v>
      </c>
      <c r="C16" s="148">
        <v>1</v>
      </c>
      <c r="D16" s="118">
        <v>26</v>
      </c>
      <c r="E16" s="105"/>
      <c r="F16" s="105"/>
      <c r="G16" s="105"/>
      <c r="H16" s="105"/>
      <c r="I16" s="105"/>
      <c r="J16" s="105"/>
      <c r="K16" s="2"/>
    </row>
    <row r="17" spans="1:11" s="120" customFormat="1" ht="23.25" customHeight="1" x14ac:dyDescent="0.25">
      <c r="A17" s="278">
        <v>3</v>
      </c>
      <c r="B17" s="146" t="s">
        <v>130</v>
      </c>
      <c r="C17" s="147">
        <f>C18+C19</f>
        <v>1</v>
      </c>
      <c r="D17" s="147">
        <f t="shared" ref="D17:J17" si="5">D18+D19</f>
        <v>5</v>
      </c>
      <c r="E17" s="147">
        <f t="shared" si="5"/>
        <v>1</v>
      </c>
      <c r="F17" s="147">
        <f t="shared" si="5"/>
        <v>2</v>
      </c>
      <c r="G17" s="147">
        <f t="shared" si="5"/>
        <v>1</v>
      </c>
      <c r="H17" s="147">
        <f t="shared" si="5"/>
        <v>1</v>
      </c>
      <c r="I17" s="147">
        <f t="shared" si="5"/>
        <v>1</v>
      </c>
      <c r="J17" s="147">
        <f t="shared" si="5"/>
        <v>1</v>
      </c>
      <c r="K17" s="2"/>
    </row>
    <row r="18" spans="1:11" s="120" customFormat="1" ht="23.25" customHeight="1" x14ac:dyDescent="0.25">
      <c r="A18" s="309"/>
      <c r="B18" s="117" t="s">
        <v>78</v>
      </c>
      <c r="C18" s="148"/>
      <c r="D18" s="118">
        <v>1</v>
      </c>
      <c r="E18" s="105"/>
      <c r="F18" s="105">
        <v>1</v>
      </c>
      <c r="G18" s="105">
        <v>1</v>
      </c>
      <c r="H18" s="105"/>
      <c r="I18" s="105"/>
      <c r="J18" s="105">
        <v>1</v>
      </c>
      <c r="K18" s="2" t="s">
        <v>146</v>
      </c>
    </row>
    <row r="19" spans="1:11" s="120" customFormat="1" ht="23.25" customHeight="1" x14ac:dyDescent="0.25">
      <c r="A19" s="279"/>
      <c r="B19" s="117" t="s">
        <v>143</v>
      </c>
      <c r="C19" s="148">
        <v>1</v>
      </c>
      <c r="D19" s="118">
        <v>4</v>
      </c>
      <c r="E19" s="105">
        <v>1</v>
      </c>
      <c r="F19" s="105">
        <v>1</v>
      </c>
      <c r="G19" s="105"/>
      <c r="H19" s="105">
        <v>1</v>
      </c>
      <c r="I19" s="105">
        <v>1</v>
      </c>
      <c r="J19" s="105"/>
      <c r="K19" s="2"/>
    </row>
    <row r="20" spans="1:11" s="28" customFormat="1" ht="23.25" customHeight="1" x14ac:dyDescent="0.2">
      <c r="A20" s="278">
        <v>4</v>
      </c>
      <c r="B20" s="146" t="s">
        <v>148</v>
      </c>
      <c r="C20" s="147">
        <f>C21+C22</f>
        <v>7</v>
      </c>
      <c r="D20" s="147">
        <f t="shared" ref="D20:J20" si="6">D21+D22</f>
        <v>12</v>
      </c>
      <c r="E20" s="147">
        <f t="shared" si="6"/>
        <v>2</v>
      </c>
      <c r="F20" s="147">
        <f t="shared" si="6"/>
        <v>9</v>
      </c>
      <c r="G20" s="147">
        <f t="shared" si="6"/>
        <v>1</v>
      </c>
      <c r="H20" s="147">
        <f t="shared" si="6"/>
        <v>3</v>
      </c>
      <c r="I20" s="147">
        <f t="shared" si="6"/>
        <v>3</v>
      </c>
      <c r="J20" s="147">
        <f t="shared" si="6"/>
        <v>0</v>
      </c>
    </row>
    <row r="21" spans="1:11" s="28" customFormat="1" ht="23.25" customHeight="1" x14ac:dyDescent="0.2">
      <c r="A21" s="309"/>
      <c r="B21" s="117" t="s">
        <v>78</v>
      </c>
      <c r="C21" s="148">
        <v>2</v>
      </c>
      <c r="D21" s="118">
        <v>4</v>
      </c>
      <c r="E21" s="105">
        <v>1</v>
      </c>
      <c r="F21" s="105">
        <v>3</v>
      </c>
      <c r="G21" s="105">
        <v>1</v>
      </c>
      <c r="H21" s="105">
        <v>3</v>
      </c>
      <c r="I21" s="105"/>
      <c r="J21" s="105"/>
    </row>
    <row r="22" spans="1:11" s="28" customFormat="1" ht="23.25" customHeight="1" x14ac:dyDescent="0.2">
      <c r="A22" s="279"/>
      <c r="B22" s="117" t="s">
        <v>143</v>
      </c>
      <c r="C22" s="148">
        <v>5</v>
      </c>
      <c r="D22" s="118">
        <v>8</v>
      </c>
      <c r="E22" s="105">
        <v>1</v>
      </c>
      <c r="F22" s="105">
        <v>6</v>
      </c>
      <c r="G22" s="105"/>
      <c r="H22" s="105"/>
      <c r="I22" s="105">
        <v>3</v>
      </c>
      <c r="J22" s="105"/>
    </row>
    <row r="23" spans="1:11" s="28" customFormat="1" ht="23.25" customHeight="1" x14ac:dyDescent="0.2">
      <c r="A23" s="278">
        <v>5</v>
      </c>
      <c r="B23" s="146" t="s">
        <v>132</v>
      </c>
      <c r="C23" s="147">
        <f>C24+C25</f>
        <v>2</v>
      </c>
      <c r="D23" s="147">
        <f t="shared" ref="D23:J23" si="7">D24+D25</f>
        <v>18</v>
      </c>
      <c r="E23" s="147">
        <f t="shared" si="7"/>
        <v>2</v>
      </c>
      <c r="F23" s="147">
        <f t="shared" si="7"/>
        <v>0</v>
      </c>
      <c r="G23" s="147">
        <f t="shared" si="7"/>
        <v>2</v>
      </c>
      <c r="H23" s="147">
        <f t="shared" si="7"/>
        <v>1</v>
      </c>
      <c r="I23" s="147">
        <f t="shared" si="7"/>
        <v>7</v>
      </c>
      <c r="J23" s="147">
        <f t="shared" si="7"/>
        <v>0</v>
      </c>
    </row>
    <row r="24" spans="1:11" s="28" customFormat="1" ht="23.25" customHeight="1" x14ac:dyDescent="0.2">
      <c r="A24" s="309"/>
      <c r="B24" s="117" t="s">
        <v>78</v>
      </c>
      <c r="C24" s="148">
        <v>2</v>
      </c>
      <c r="D24" s="118">
        <v>17</v>
      </c>
      <c r="E24" s="105">
        <v>2</v>
      </c>
      <c r="F24" s="105">
        <v>0</v>
      </c>
      <c r="G24" s="105">
        <v>2</v>
      </c>
      <c r="H24" s="105">
        <v>1</v>
      </c>
      <c r="I24" s="105">
        <v>7</v>
      </c>
      <c r="J24" s="105">
        <v>0</v>
      </c>
    </row>
    <row r="25" spans="1:11" s="28" customFormat="1" ht="23.25" customHeight="1" x14ac:dyDescent="0.2">
      <c r="A25" s="279"/>
      <c r="B25" s="117" t="s">
        <v>143</v>
      </c>
      <c r="C25" s="148">
        <v>0</v>
      </c>
      <c r="D25" s="118">
        <v>1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</row>
    <row r="26" spans="1:11" s="28" customFormat="1" ht="24" customHeight="1" x14ac:dyDescent="0.2">
      <c r="A26" s="278">
        <v>6</v>
      </c>
      <c r="B26" s="146" t="s">
        <v>133</v>
      </c>
      <c r="C26" s="147">
        <f>C27+C28</f>
        <v>7</v>
      </c>
      <c r="D26" s="147">
        <f t="shared" ref="D26:J26" si="8">D27+D28</f>
        <v>28</v>
      </c>
      <c r="E26" s="147">
        <f t="shared" si="8"/>
        <v>6</v>
      </c>
      <c r="F26" s="147">
        <f t="shared" si="8"/>
        <v>2</v>
      </c>
      <c r="G26" s="147">
        <f t="shared" si="8"/>
        <v>0</v>
      </c>
      <c r="H26" s="147">
        <f t="shared" si="8"/>
        <v>12</v>
      </c>
      <c r="I26" s="147">
        <f t="shared" si="8"/>
        <v>2</v>
      </c>
      <c r="J26" s="147">
        <f t="shared" si="8"/>
        <v>0</v>
      </c>
    </row>
    <row r="27" spans="1:11" s="28" customFormat="1" ht="24" customHeight="1" x14ac:dyDescent="0.2">
      <c r="A27" s="309"/>
      <c r="B27" s="117" t="s">
        <v>78</v>
      </c>
      <c r="C27" s="105">
        <v>4</v>
      </c>
      <c r="D27" s="105">
        <v>23</v>
      </c>
      <c r="E27" s="105">
        <v>3</v>
      </c>
      <c r="F27" s="105">
        <v>2</v>
      </c>
      <c r="G27" s="105">
        <v>0</v>
      </c>
      <c r="H27" s="105">
        <v>12</v>
      </c>
      <c r="I27" s="105">
        <v>2</v>
      </c>
      <c r="J27" s="105">
        <v>0</v>
      </c>
    </row>
    <row r="28" spans="1:11" s="28" customFormat="1" ht="24" customHeight="1" x14ac:dyDescent="0.2">
      <c r="A28" s="279"/>
      <c r="B28" s="117" t="s">
        <v>143</v>
      </c>
      <c r="C28" s="91">
        <v>3</v>
      </c>
      <c r="D28" s="91">
        <v>5</v>
      </c>
      <c r="E28" s="91">
        <v>3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</row>
    <row r="29" spans="1:11" s="28" customFormat="1" ht="24" customHeight="1" x14ac:dyDescent="0.2">
      <c r="A29" s="278">
        <v>7</v>
      </c>
      <c r="B29" s="146" t="s">
        <v>134</v>
      </c>
      <c r="C29" s="147">
        <f>C30+C31</f>
        <v>10</v>
      </c>
      <c r="D29" s="147">
        <f t="shared" ref="D29:J29" si="9">D30+D31</f>
        <v>28</v>
      </c>
      <c r="E29" s="147">
        <f t="shared" si="9"/>
        <v>4</v>
      </c>
      <c r="F29" s="147">
        <f t="shared" si="9"/>
        <v>6</v>
      </c>
      <c r="G29" s="147">
        <f t="shared" si="9"/>
        <v>0</v>
      </c>
      <c r="H29" s="147">
        <f t="shared" si="9"/>
        <v>6</v>
      </c>
      <c r="I29" s="147">
        <f t="shared" si="9"/>
        <v>6</v>
      </c>
      <c r="J29" s="147">
        <f t="shared" si="9"/>
        <v>0</v>
      </c>
    </row>
    <row r="30" spans="1:11" s="28" customFormat="1" ht="24" customHeight="1" x14ac:dyDescent="0.25">
      <c r="A30" s="309"/>
      <c r="B30" s="149" t="s">
        <v>78</v>
      </c>
      <c r="C30" s="148">
        <v>9</v>
      </c>
      <c r="D30" s="118">
        <v>24</v>
      </c>
      <c r="E30" s="105">
        <v>3</v>
      </c>
      <c r="F30" s="105">
        <v>6</v>
      </c>
      <c r="G30" s="105">
        <v>0</v>
      </c>
      <c r="H30" s="105">
        <v>6</v>
      </c>
      <c r="I30" s="105">
        <v>4</v>
      </c>
      <c r="J30" s="105"/>
    </row>
    <row r="31" spans="1:11" s="28" customFormat="1" ht="24" customHeight="1" x14ac:dyDescent="0.25">
      <c r="A31" s="279"/>
      <c r="B31" s="149" t="s">
        <v>79</v>
      </c>
      <c r="C31" s="148">
        <v>1</v>
      </c>
      <c r="D31" s="118">
        <v>4</v>
      </c>
      <c r="E31" s="105">
        <v>1</v>
      </c>
      <c r="F31" s="105"/>
      <c r="G31" s="105"/>
      <c r="H31" s="105"/>
      <c r="I31" s="105">
        <v>2</v>
      </c>
      <c r="J31" s="105"/>
    </row>
    <row r="32" spans="1:11" s="28" customFormat="1" ht="24" customHeight="1" x14ac:dyDescent="0.2">
      <c r="A32" s="278">
        <v>8</v>
      </c>
      <c r="B32" s="146" t="s">
        <v>135</v>
      </c>
      <c r="C32" s="147">
        <f>C33+C34</f>
        <v>9</v>
      </c>
      <c r="D32" s="147">
        <f t="shared" ref="D32:J32" si="10">D33+D34</f>
        <v>44</v>
      </c>
      <c r="E32" s="147">
        <f t="shared" si="10"/>
        <v>1</v>
      </c>
      <c r="F32" s="147">
        <f t="shared" si="10"/>
        <v>7</v>
      </c>
      <c r="G32" s="147">
        <f t="shared" si="10"/>
        <v>0</v>
      </c>
      <c r="H32" s="147">
        <f t="shared" si="10"/>
        <v>29</v>
      </c>
      <c r="I32" s="147">
        <f t="shared" si="10"/>
        <v>3</v>
      </c>
      <c r="J32" s="147">
        <f t="shared" si="10"/>
        <v>1</v>
      </c>
    </row>
    <row r="33" spans="1:11" s="28" customFormat="1" ht="24" customHeight="1" x14ac:dyDescent="0.2">
      <c r="A33" s="309"/>
      <c r="B33" s="117" t="s">
        <v>78</v>
      </c>
      <c r="C33" s="148">
        <v>8</v>
      </c>
      <c r="D33" s="118">
        <v>35</v>
      </c>
      <c r="E33" s="105">
        <v>1</v>
      </c>
      <c r="F33" s="105">
        <v>7</v>
      </c>
      <c r="G33" s="105"/>
      <c r="H33" s="105">
        <v>23</v>
      </c>
      <c r="I33" s="105">
        <v>2</v>
      </c>
      <c r="J33" s="105">
        <v>1</v>
      </c>
    </row>
    <row r="34" spans="1:11" s="28" customFormat="1" ht="24" customHeight="1" x14ac:dyDescent="0.2">
      <c r="A34" s="279"/>
      <c r="B34" s="117" t="s">
        <v>143</v>
      </c>
      <c r="C34" s="148">
        <v>1</v>
      </c>
      <c r="D34" s="118">
        <v>9</v>
      </c>
      <c r="E34" s="105">
        <v>0</v>
      </c>
      <c r="F34" s="105">
        <v>0</v>
      </c>
      <c r="G34" s="105">
        <v>0</v>
      </c>
      <c r="H34" s="105">
        <v>6</v>
      </c>
      <c r="I34" s="105">
        <v>1</v>
      </c>
      <c r="J34" s="105"/>
    </row>
    <row r="35" spans="1:11" s="28" customFormat="1" ht="24" customHeight="1" x14ac:dyDescent="0.2">
      <c r="A35" s="278">
        <v>9</v>
      </c>
      <c r="B35" s="146" t="s">
        <v>136</v>
      </c>
      <c r="C35" s="147">
        <f>C36+C37</f>
        <v>3</v>
      </c>
      <c r="D35" s="147">
        <f t="shared" ref="D35:J35" si="11">D36+D37</f>
        <v>18</v>
      </c>
      <c r="E35" s="147">
        <f t="shared" si="11"/>
        <v>0</v>
      </c>
      <c r="F35" s="147">
        <f t="shared" si="11"/>
        <v>15</v>
      </c>
      <c r="G35" s="147">
        <f t="shared" si="11"/>
        <v>14</v>
      </c>
      <c r="H35" s="147">
        <f t="shared" si="11"/>
        <v>1</v>
      </c>
      <c r="I35" s="147">
        <f t="shared" si="11"/>
        <v>0</v>
      </c>
      <c r="J35" s="147">
        <f t="shared" si="11"/>
        <v>1</v>
      </c>
    </row>
    <row r="36" spans="1:11" s="28" customFormat="1" ht="24" customHeight="1" x14ac:dyDescent="0.2">
      <c r="A36" s="309"/>
      <c r="B36" s="117" t="s">
        <v>78</v>
      </c>
      <c r="C36" s="105">
        <v>2</v>
      </c>
      <c r="D36" s="105">
        <v>16</v>
      </c>
      <c r="E36" s="105">
        <v>0</v>
      </c>
      <c r="F36" s="105">
        <v>14</v>
      </c>
      <c r="G36" s="105">
        <v>14</v>
      </c>
      <c r="H36" s="105">
        <v>1</v>
      </c>
      <c r="I36" s="105">
        <v>0</v>
      </c>
      <c r="J36" s="105">
        <v>1</v>
      </c>
    </row>
    <row r="37" spans="1:11" s="28" customFormat="1" ht="24" customHeight="1" x14ac:dyDescent="0.2">
      <c r="A37" s="279"/>
      <c r="B37" s="117" t="s">
        <v>143</v>
      </c>
      <c r="C37" s="91">
        <v>1</v>
      </c>
      <c r="D37" s="91">
        <v>2</v>
      </c>
      <c r="E37" s="91">
        <v>0</v>
      </c>
      <c r="F37" s="91">
        <v>1</v>
      </c>
      <c r="G37" s="91"/>
      <c r="H37" s="91">
        <v>0</v>
      </c>
      <c r="I37" s="91"/>
      <c r="J37" s="91">
        <v>0</v>
      </c>
    </row>
    <row r="38" spans="1:11" s="28" customFormat="1" ht="24" customHeight="1" x14ac:dyDescent="0.2">
      <c r="A38" s="278">
        <v>10</v>
      </c>
      <c r="B38" s="146" t="s">
        <v>137</v>
      </c>
      <c r="C38" s="147">
        <f>C39+C40</f>
        <v>2</v>
      </c>
      <c r="D38" s="147">
        <f t="shared" ref="D38:J38" si="12">D39+D40</f>
        <v>34</v>
      </c>
      <c r="E38" s="147">
        <f t="shared" si="12"/>
        <v>0</v>
      </c>
      <c r="F38" s="147">
        <f t="shared" si="12"/>
        <v>1</v>
      </c>
      <c r="G38" s="147">
        <f t="shared" si="12"/>
        <v>0</v>
      </c>
      <c r="H38" s="147">
        <f t="shared" si="12"/>
        <v>0</v>
      </c>
      <c r="I38" s="147">
        <f t="shared" si="12"/>
        <v>0</v>
      </c>
      <c r="J38" s="147">
        <f t="shared" si="12"/>
        <v>0</v>
      </c>
    </row>
    <row r="39" spans="1:11" s="28" customFormat="1" ht="24" customHeight="1" x14ac:dyDescent="0.2">
      <c r="A39" s="309"/>
      <c r="B39" s="117" t="s">
        <v>78</v>
      </c>
      <c r="C39" s="148">
        <v>2</v>
      </c>
      <c r="D39" s="118">
        <v>33</v>
      </c>
      <c r="E39" s="105"/>
      <c r="F39" s="105">
        <v>1</v>
      </c>
      <c r="G39" s="105"/>
      <c r="H39" s="105"/>
      <c r="I39" s="105"/>
      <c r="J39" s="105"/>
    </row>
    <row r="40" spans="1:11" s="28" customFormat="1" ht="24" customHeight="1" x14ac:dyDescent="0.2">
      <c r="A40" s="279"/>
      <c r="B40" s="117" t="s">
        <v>143</v>
      </c>
      <c r="C40" s="148"/>
      <c r="D40" s="118">
        <v>1</v>
      </c>
      <c r="E40" s="105"/>
      <c r="F40" s="105"/>
      <c r="G40" s="105"/>
      <c r="H40" s="105"/>
      <c r="I40" s="105"/>
      <c r="J40" s="105"/>
    </row>
    <row r="41" spans="1:11" s="28" customFormat="1" ht="24" customHeight="1" x14ac:dyDescent="0.2">
      <c r="A41" s="278">
        <v>11</v>
      </c>
      <c r="B41" s="145" t="s">
        <v>138</v>
      </c>
      <c r="C41" s="151">
        <f>C42+C43</f>
        <v>24</v>
      </c>
      <c r="D41" s="151">
        <f t="shared" ref="D41:J41" si="13">D42+D43</f>
        <v>0</v>
      </c>
      <c r="E41" s="151">
        <f t="shared" si="13"/>
        <v>0</v>
      </c>
      <c r="F41" s="151">
        <f t="shared" si="13"/>
        <v>0</v>
      </c>
      <c r="G41" s="151">
        <f t="shared" si="13"/>
        <v>0</v>
      </c>
      <c r="H41" s="151">
        <f t="shared" si="13"/>
        <v>1</v>
      </c>
      <c r="I41" s="151">
        <f t="shared" si="13"/>
        <v>2</v>
      </c>
      <c r="J41" s="151">
        <f t="shared" si="13"/>
        <v>2</v>
      </c>
    </row>
    <row r="42" spans="1:11" s="21" customFormat="1" ht="24" customHeight="1" x14ac:dyDescent="0.2">
      <c r="A42" s="309"/>
      <c r="B42" s="117" t="s">
        <v>78</v>
      </c>
      <c r="C42" s="148">
        <v>23</v>
      </c>
      <c r="D42" s="118"/>
      <c r="E42" s="105"/>
      <c r="F42" s="105"/>
      <c r="G42" s="105"/>
      <c r="H42" s="105">
        <v>1</v>
      </c>
      <c r="I42" s="105">
        <v>1</v>
      </c>
      <c r="J42" s="105">
        <v>2</v>
      </c>
    </row>
    <row r="43" spans="1:11" s="30" customFormat="1" ht="24" customHeight="1" x14ac:dyDescent="0.2">
      <c r="A43" s="279"/>
      <c r="B43" s="117" t="s">
        <v>143</v>
      </c>
      <c r="C43" s="148">
        <v>1</v>
      </c>
      <c r="D43" s="118"/>
      <c r="E43" s="105"/>
      <c r="F43" s="105"/>
      <c r="G43" s="105"/>
      <c r="H43" s="105"/>
      <c r="I43" s="105">
        <v>1</v>
      </c>
      <c r="J43" s="105"/>
    </row>
    <row r="44" spans="1:11" s="30" customFormat="1" ht="24" customHeight="1" x14ac:dyDescent="0.2">
      <c r="A44" s="278">
        <v>12</v>
      </c>
      <c r="B44" s="146" t="s">
        <v>139</v>
      </c>
      <c r="C44" s="147">
        <f>C45+C46</f>
        <v>7</v>
      </c>
      <c r="D44" s="147">
        <f t="shared" ref="D44:J44" si="14">D45+D46</f>
        <v>3</v>
      </c>
      <c r="E44" s="147">
        <f t="shared" si="14"/>
        <v>3</v>
      </c>
      <c r="F44" s="147">
        <f t="shared" si="14"/>
        <v>31</v>
      </c>
      <c r="G44" s="147">
        <f t="shared" si="14"/>
        <v>0</v>
      </c>
      <c r="H44" s="147">
        <f t="shared" si="14"/>
        <v>28</v>
      </c>
      <c r="I44" s="147">
        <f t="shared" si="14"/>
        <v>0</v>
      </c>
      <c r="J44" s="147">
        <f t="shared" si="14"/>
        <v>4</v>
      </c>
    </row>
    <row r="45" spans="1:11" s="21" customFormat="1" ht="24" customHeight="1" x14ac:dyDescent="0.2">
      <c r="A45" s="309"/>
      <c r="B45" s="117" t="s">
        <v>78</v>
      </c>
      <c r="C45" s="148">
        <v>7</v>
      </c>
      <c r="D45" s="118">
        <v>3</v>
      </c>
      <c r="E45" s="105">
        <v>3</v>
      </c>
      <c r="F45" s="105">
        <v>31</v>
      </c>
      <c r="G45" s="105"/>
      <c r="H45" s="105">
        <v>28</v>
      </c>
      <c r="I45" s="105"/>
      <c r="J45" s="105">
        <v>4</v>
      </c>
    </row>
    <row r="46" spans="1:11" s="30" customFormat="1" ht="24" customHeight="1" x14ac:dyDescent="0.2">
      <c r="A46" s="279"/>
      <c r="B46" s="117" t="s">
        <v>143</v>
      </c>
      <c r="C46" s="148">
        <v>0</v>
      </c>
      <c r="D46" s="148">
        <v>0</v>
      </c>
      <c r="E46" s="148">
        <v>0</v>
      </c>
      <c r="F46" s="148">
        <v>0</v>
      </c>
      <c r="G46" s="148">
        <v>0</v>
      </c>
      <c r="H46" s="148">
        <v>0</v>
      </c>
      <c r="I46" s="148">
        <v>0</v>
      </c>
      <c r="J46" s="148">
        <v>0</v>
      </c>
    </row>
    <row r="47" spans="1:11" s="30" customFormat="1" ht="24" customHeight="1" x14ac:dyDescent="0.2">
      <c r="A47" s="278">
        <v>13</v>
      </c>
      <c r="B47" s="146" t="s">
        <v>152</v>
      </c>
      <c r="C47" s="147">
        <f>C48+C49</f>
        <v>0</v>
      </c>
      <c r="D47" s="147">
        <f t="shared" ref="D47:J47" si="15">D48+D49</f>
        <v>42</v>
      </c>
      <c r="E47" s="147">
        <f t="shared" si="15"/>
        <v>3</v>
      </c>
      <c r="F47" s="147">
        <f t="shared" si="15"/>
        <v>42</v>
      </c>
      <c r="G47" s="147">
        <f t="shared" si="15"/>
        <v>0</v>
      </c>
      <c r="H47" s="147">
        <f t="shared" si="15"/>
        <v>42</v>
      </c>
      <c r="I47" s="147">
        <f t="shared" si="15"/>
        <v>0</v>
      </c>
      <c r="J47" s="147">
        <f t="shared" si="15"/>
        <v>42</v>
      </c>
    </row>
    <row r="48" spans="1:11" s="21" customFormat="1" ht="24" customHeight="1" x14ac:dyDescent="0.2">
      <c r="A48" s="309"/>
      <c r="B48" s="117" t="s">
        <v>78</v>
      </c>
      <c r="C48" s="148"/>
      <c r="D48" s="118">
        <v>42</v>
      </c>
      <c r="E48" s="105">
        <v>3</v>
      </c>
      <c r="F48" s="105">
        <v>42</v>
      </c>
      <c r="G48" s="105"/>
      <c r="H48" s="105">
        <v>42</v>
      </c>
      <c r="I48" s="105"/>
      <c r="J48" s="105">
        <v>42</v>
      </c>
      <c r="K48" s="21" t="s">
        <v>154</v>
      </c>
    </row>
    <row r="49" spans="1:10" s="30" customFormat="1" ht="24" customHeight="1" x14ac:dyDescent="0.2">
      <c r="A49" s="279"/>
      <c r="B49" s="117" t="s">
        <v>143</v>
      </c>
      <c r="C49" s="148"/>
      <c r="D49" s="118"/>
      <c r="E49" s="105"/>
      <c r="F49" s="105"/>
      <c r="G49" s="105"/>
      <c r="H49" s="105"/>
      <c r="I49" s="105"/>
      <c r="J49" s="105"/>
    </row>
  </sheetData>
  <mergeCells count="20">
    <mergeCell ref="A44:A46"/>
    <mergeCell ref="A47:A49"/>
    <mergeCell ref="A35:A37"/>
    <mergeCell ref="A41:A43"/>
    <mergeCell ref="A38:A40"/>
    <mergeCell ref="A26:A28"/>
    <mergeCell ref="A29:A31"/>
    <mergeCell ref="A32:A34"/>
    <mergeCell ref="A11:A13"/>
    <mergeCell ref="A14:A16"/>
    <mergeCell ref="A17:A19"/>
    <mergeCell ref="A20:A22"/>
    <mergeCell ref="A23:A25"/>
    <mergeCell ref="B7:I7"/>
    <mergeCell ref="A8:B8"/>
    <mergeCell ref="C4:J4"/>
    <mergeCell ref="I1:J1"/>
    <mergeCell ref="B2:J2"/>
    <mergeCell ref="A4:A5"/>
    <mergeCell ref="B4:B5"/>
  </mergeCells>
  <pageMargins left="1.01" right="0.31496062992125984" top="0.55118110236220474" bottom="0.35433070866141736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25"/>
  <sheetViews>
    <sheetView workbookViewId="0">
      <selection activeCell="I10" sqref="I10"/>
    </sheetView>
  </sheetViews>
  <sheetFormatPr defaultColWidth="9.125" defaultRowHeight="18.75" x14ac:dyDescent="0.3"/>
  <cols>
    <col min="1" max="1" width="6.75" style="1" customWidth="1"/>
    <col min="2" max="2" width="26.875" style="1" customWidth="1"/>
    <col min="3" max="3" width="12" style="1" customWidth="1"/>
    <col min="4" max="4" width="13.125" style="1" customWidth="1"/>
    <col min="5" max="5" width="12.25" style="1" customWidth="1"/>
    <col min="6" max="6" width="12" style="1" customWidth="1"/>
    <col min="7" max="7" width="11.25" style="1" customWidth="1"/>
    <col min="8" max="8" width="12.125" style="1" customWidth="1"/>
    <col min="9" max="9" width="11.25" style="1" customWidth="1"/>
    <col min="10" max="10" width="12.75" style="1" customWidth="1"/>
    <col min="11" max="16384" width="9.125" style="1"/>
  </cols>
  <sheetData>
    <row r="1" spans="1:15" x14ac:dyDescent="0.3">
      <c r="A1" s="310" t="s">
        <v>66</v>
      </c>
      <c r="B1" s="310"/>
      <c r="C1" s="310"/>
      <c r="D1" s="310"/>
      <c r="E1" s="310"/>
      <c r="F1" s="310"/>
      <c r="G1" s="310"/>
      <c r="H1" s="310"/>
      <c r="I1" s="310"/>
      <c r="J1" s="310"/>
      <c r="K1" s="8"/>
      <c r="L1" s="8"/>
      <c r="M1" s="8"/>
      <c r="N1" s="8"/>
      <c r="O1" s="8"/>
    </row>
    <row r="2" spans="1:15" ht="15" customHeight="1" x14ac:dyDescent="0.3"/>
    <row r="3" spans="1:15" ht="30" customHeight="1" x14ac:dyDescent="0.3">
      <c r="A3" s="311" t="s">
        <v>0</v>
      </c>
      <c r="B3" s="311" t="s">
        <v>58</v>
      </c>
      <c r="C3" s="313" t="s">
        <v>47</v>
      </c>
      <c r="D3" s="314"/>
      <c r="E3" s="314"/>
      <c r="F3" s="315"/>
      <c r="G3" s="313" t="s">
        <v>48</v>
      </c>
      <c r="H3" s="314"/>
      <c r="I3" s="314"/>
      <c r="J3" s="315"/>
    </row>
    <row r="4" spans="1:15" ht="45" x14ac:dyDescent="0.3">
      <c r="A4" s="312"/>
      <c r="B4" s="312"/>
      <c r="C4" s="9" t="s">
        <v>49</v>
      </c>
      <c r="D4" s="10" t="s">
        <v>50</v>
      </c>
      <c r="E4" s="10" t="s">
        <v>51</v>
      </c>
      <c r="F4" s="10" t="s">
        <v>52</v>
      </c>
      <c r="G4" s="9" t="s">
        <v>49</v>
      </c>
      <c r="H4" s="10" t="s">
        <v>53</v>
      </c>
      <c r="I4" s="10" t="s">
        <v>51</v>
      </c>
      <c r="J4" s="10" t="s">
        <v>52</v>
      </c>
    </row>
    <row r="5" spans="1:15" x14ac:dyDescent="0.3">
      <c r="A5" s="11"/>
      <c r="B5" s="12" t="s">
        <v>54</v>
      </c>
      <c r="C5" s="12" t="s">
        <v>55</v>
      </c>
      <c r="D5" s="12" t="s">
        <v>55</v>
      </c>
      <c r="E5" s="12" t="s">
        <v>55</v>
      </c>
      <c r="F5" s="12" t="s">
        <v>55</v>
      </c>
      <c r="G5" s="12" t="s">
        <v>55</v>
      </c>
      <c r="H5" s="12" t="s">
        <v>55</v>
      </c>
      <c r="I5" s="12" t="s">
        <v>55</v>
      </c>
      <c r="J5" s="12" t="s">
        <v>55</v>
      </c>
    </row>
    <row r="6" spans="1:15" x14ac:dyDescent="0.3">
      <c r="A6" s="11" t="s">
        <v>6</v>
      </c>
      <c r="B6" s="11" t="s">
        <v>7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</row>
    <row r="7" spans="1:15" ht="40.5" customHeight="1" x14ac:dyDescent="0.3">
      <c r="A7" s="66" t="s">
        <v>56</v>
      </c>
      <c r="B7" s="65" t="s">
        <v>153</v>
      </c>
      <c r="C7" s="13"/>
      <c r="D7" s="13"/>
      <c r="E7" s="13"/>
      <c r="F7" s="13"/>
      <c r="G7" s="13"/>
      <c r="H7" s="13"/>
      <c r="I7" s="13"/>
      <c r="J7" s="13"/>
    </row>
    <row r="8" spans="1:15" ht="27" customHeight="1" x14ac:dyDescent="0.3">
      <c r="A8" s="105">
        <v>1</v>
      </c>
      <c r="B8" s="100" t="s">
        <v>128</v>
      </c>
      <c r="C8" s="105">
        <v>79</v>
      </c>
      <c r="D8" s="105">
        <v>79</v>
      </c>
      <c r="E8" s="105">
        <v>1</v>
      </c>
      <c r="F8" s="105">
        <v>0</v>
      </c>
      <c r="G8" s="105">
        <v>2</v>
      </c>
      <c r="H8" s="105">
        <v>2</v>
      </c>
      <c r="I8" s="119">
        <v>0</v>
      </c>
      <c r="J8" s="105">
        <v>0</v>
      </c>
    </row>
    <row r="9" spans="1:15" s="2" customFormat="1" ht="27" customHeight="1" x14ac:dyDescent="0.25">
      <c r="A9" s="105">
        <v>2</v>
      </c>
      <c r="B9" s="100" t="s">
        <v>129</v>
      </c>
      <c r="C9" s="105">
        <v>44</v>
      </c>
      <c r="D9" s="105">
        <v>44</v>
      </c>
      <c r="E9" s="105">
        <v>0</v>
      </c>
      <c r="F9" s="105">
        <v>0</v>
      </c>
      <c r="G9" s="105">
        <v>21</v>
      </c>
      <c r="H9" s="105">
        <v>21</v>
      </c>
      <c r="I9" s="119">
        <v>0</v>
      </c>
      <c r="J9" s="105">
        <v>0</v>
      </c>
    </row>
    <row r="10" spans="1:15" s="2" customFormat="1" ht="27" customHeight="1" x14ac:dyDescent="0.25">
      <c r="A10" s="105">
        <v>3</v>
      </c>
      <c r="B10" s="100" t="s">
        <v>130</v>
      </c>
      <c r="C10" s="105">
        <v>5</v>
      </c>
      <c r="D10" s="105">
        <v>5</v>
      </c>
      <c r="E10" s="105"/>
      <c r="F10" s="105"/>
      <c r="G10" s="105">
        <v>7</v>
      </c>
      <c r="H10" s="105">
        <v>7</v>
      </c>
      <c r="I10" s="119"/>
      <c r="J10" s="105"/>
    </row>
    <row r="11" spans="1:15" s="2" customFormat="1" ht="27" customHeight="1" x14ac:dyDescent="0.25">
      <c r="A11" s="105">
        <v>4</v>
      </c>
      <c r="B11" s="100" t="s">
        <v>131</v>
      </c>
      <c r="C11" s="105">
        <v>2</v>
      </c>
      <c r="D11" s="105">
        <v>2</v>
      </c>
      <c r="E11" s="105"/>
      <c r="F11" s="105"/>
      <c r="G11" s="105">
        <v>12</v>
      </c>
      <c r="H11" s="105">
        <v>10</v>
      </c>
      <c r="I11" s="119"/>
      <c r="J11" s="105"/>
    </row>
    <row r="12" spans="1:15" ht="27" customHeight="1" x14ac:dyDescent="0.3">
      <c r="A12" s="105">
        <v>5</v>
      </c>
      <c r="B12" s="100" t="s">
        <v>132</v>
      </c>
      <c r="C12" s="105">
        <v>29</v>
      </c>
      <c r="D12" s="105">
        <v>29</v>
      </c>
      <c r="E12" s="105">
        <v>5</v>
      </c>
      <c r="F12" s="105">
        <v>0</v>
      </c>
      <c r="G12" s="105">
        <v>0</v>
      </c>
      <c r="H12" s="105">
        <v>0</v>
      </c>
      <c r="I12" s="119">
        <v>0</v>
      </c>
      <c r="J12" s="105">
        <v>0</v>
      </c>
    </row>
    <row r="13" spans="1:15" ht="27" customHeight="1" x14ac:dyDescent="0.3">
      <c r="A13" s="105">
        <v>6</v>
      </c>
      <c r="B13" s="100" t="s">
        <v>133</v>
      </c>
      <c r="C13" s="105">
        <v>23</v>
      </c>
      <c r="D13" s="105">
        <v>19</v>
      </c>
      <c r="E13" s="105"/>
      <c r="F13" s="105"/>
      <c r="G13" s="105">
        <v>15</v>
      </c>
      <c r="H13" s="111">
        <v>15</v>
      </c>
      <c r="I13" s="105"/>
      <c r="J13" s="105"/>
    </row>
    <row r="14" spans="1:15" ht="27" customHeight="1" x14ac:dyDescent="0.3">
      <c r="A14" s="105">
        <v>7</v>
      </c>
      <c r="B14" s="100" t="s">
        <v>134</v>
      </c>
      <c r="C14" s="105">
        <v>31</v>
      </c>
      <c r="D14" s="105">
        <v>31</v>
      </c>
      <c r="E14" s="105">
        <v>7</v>
      </c>
      <c r="F14" s="105"/>
      <c r="G14" s="105">
        <v>6</v>
      </c>
      <c r="H14" s="105">
        <v>6</v>
      </c>
      <c r="I14" s="119">
        <v>1</v>
      </c>
      <c r="J14" s="105"/>
    </row>
    <row r="15" spans="1:15" ht="27" customHeight="1" x14ac:dyDescent="0.3">
      <c r="A15" s="105">
        <v>8</v>
      </c>
      <c r="B15" s="100" t="s">
        <v>135</v>
      </c>
      <c r="C15" s="105">
        <f>+D15</f>
        <v>32</v>
      </c>
      <c r="D15" s="105">
        <v>32</v>
      </c>
      <c r="E15" s="105"/>
      <c r="F15" s="105">
        <v>0</v>
      </c>
      <c r="G15" s="105">
        <v>6</v>
      </c>
      <c r="H15" s="105">
        <v>6</v>
      </c>
      <c r="I15" s="119"/>
      <c r="J15" s="105"/>
    </row>
    <row r="16" spans="1:15" ht="27" customHeight="1" x14ac:dyDescent="0.3">
      <c r="A16" s="105">
        <v>9</v>
      </c>
      <c r="B16" s="104" t="s">
        <v>136</v>
      </c>
      <c r="C16" s="105">
        <v>21</v>
      </c>
      <c r="D16" s="105">
        <v>29</v>
      </c>
      <c r="E16" s="105">
        <v>2</v>
      </c>
      <c r="F16" s="105">
        <v>0</v>
      </c>
      <c r="G16" s="105">
        <v>6</v>
      </c>
      <c r="H16" s="111">
        <v>2</v>
      </c>
      <c r="I16" s="105"/>
      <c r="J16" s="105"/>
      <c r="K16" s="152"/>
    </row>
    <row r="17" spans="1:11" ht="27" customHeight="1" x14ac:dyDescent="0.3">
      <c r="A17" s="105">
        <v>10</v>
      </c>
      <c r="B17" s="100" t="s">
        <v>137</v>
      </c>
      <c r="C17" s="105">
        <v>58</v>
      </c>
      <c r="D17" s="105">
        <v>55</v>
      </c>
      <c r="E17" s="105">
        <v>2</v>
      </c>
      <c r="F17" s="105">
        <v>1</v>
      </c>
      <c r="G17" s="105">
        <v>2</v>
      </c>
      <c r="H17" s="105">
        <v>2</v>
      </c>
      <c r="I17" s="119"/>
      <c r="J17" s="105"/>
      <c r="K17" s="152"/>
    </row>
    <row r="18" spans="1:11" ht="27" customHeight="1" x14ac:dyDescent="0.3">
      <c r="A18" s="105">
        <v>11</v>
      </c>
      <c r="B18" s="100" t="s">
        <v>138</v>
      </c>
      <c r="C18" s="105">
        <f>+D18</f>
        <v>29</v>
      </c>
      <c r="D18" s="105">
        <v>29</v>
      </c>
      <c r="E18" s="105"/>
      <c r="F18" s="105">
        <v>1</v>
      </c>
      <c r="G18" s="105">
        <v>4</v>
      </c>
      <c r="H18" s="105">
        <v>4</v>
      </c>
      <c r="I18" s="119"/>
      <c r="J18" s="105"/>
      <c r="K18" s="152"/>
    </row>
    <row r="19" spans="1:11" ht="27" customHeight="1" x14ac:dyDescent="0.3">
      <c r="A19" s="105">
        <v>12</v>
      </c>
      <c r="B19" s="100" t="s">
        <v>139</v>
      </c>
      <c r="C19" s="105">
        <v>34</v>
      </c>
      <c r="D19" s="105">
        <v>32</v>
      </c>
      <c r="E19" s="105">
        <v>2</v>
      </c>
      <c r="F19" s="105">
        <v>0</v>
      </c>
      <c r="G19" s="105">
        <v>0</v>
      </c>
      <c r="H19" s="105"/>
      <c r="I19" s="119"/>
      <c r="J19" s="105"/>
      <c r="K19" s="152"/>
    </row>
    <row r="20" spans="1:11" ht="27" customHeight="1" x14ac:dyDescent="0.3">
      <c r="A20" s="105">
        <v>13</v>
      </c>
      <c r="B20" s="100" t="s">
        <v>152</v>
      </c>
      <c r="C20" s="105">
        <v>38</v>
      </c>
      <c r="D20" s="105">
        <v>0</v>
      </c>
      <c r="E20" s="105">
        <v>7</v>
      </c>
      <c r="F20" s="105">
        <v>0</v>
      </c>
      <c r="G20" s="105"/>
      <c r="H20" s="105"/>
      <c r="I20" s="119"/>
      <c r="J20" s="105"/>
      <c r="K20" s="152"/>
    </row>
    <row r="21" spans="1:11" ht="27" customHeight="1" x14ac:dyDescent="0.3">
      <c r="A21" s="150"/>
      <c r="B21" s="153" t="s">
        <v>110</v>
      </c>
      <c r="C21" s="154">
        <f>SUM(C8:C20)</f>
        <v>425</v>
      </c>
      <c r="D21" s="154">
        <f t="shared" ref="D21:J21" si="0">SUM(D8:D20)</f>
        <v>386</v>
      </c>
      <c r="E21" s="154">
        <f t="shared" si="0"/>
        <v>26</v>
      </c>
      <c r="F21" s="154">
        <f t="shared" si="0"/>
        <v>2</v>
      </c>
      <c r="G21" s="154">
        <f t="shared" si="0"/>
        <v>81</v>
      </c>
      <c r="H21" s="154">
        <f t="shared" si="0"/>
        <v>75</v>
      </c>
      <c r="I21" s="154">
        <f t="shared" si="0"/>
        <v>1</v>
      </c>
      <c r="J21" s="154">
        <f t="shared" si="0"/>
        <v>0</v>
      </c>
    </row>
    <row r="25" spans="1:11" ht="15.75" customHeight="1" x14ac:dyDescent="0.3"/>
  </sheetData>
  <mergeCells count="5">
    <mergeCell ref="A1:J1"/>
    <mergeCell ref="A3:A4"/>
    <mergeCell ref="C3:F3"/>
    <mergeCell ref="B3:B4"/>
    <mergeCell ref="G3:J3"/>
  </mergeCells>
  <pageMargins left="0.73" right="0.31496062992125984" top="0.55118110236220474" bottom="0.35433070866141736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pane ySplit="5" topLeftCell="A6" activePane="bottomLeft" state="frozen"/>
      <selection pane="bottomLeft" activeCell="C41" sqref="C41"/>
    </sheetView>
  </sheetViews>
  <sheetFormatPr defaultColWidth="8.875" defaultRowHeight="14.25" x14ac:dyDescent="0.2"/>
  <cols>
    <col min="1" max="1" width="5.5" customWidth="1"/>
    <col min="2" max="2" width="21.125" customWidth="1"/>
    <col min="3" max="4" width="9.75" customWidth="1"/>
    <col min="5" max="5" width="10.875" customWidth="1"/>
    <col min="6" max="6" width="11.75" customWidth="1"/>
    <col min="7" max="9" width="9.75" customWidth="1"/>
    <col min="10" max="10" width="13" customWidth="1"/>
    <col min="11" max="11" width="9.75" customWidth="1"/>
  </cols>
  <sheetData>
    <row r="1" spans="1:11" ht="5.25" customHeight="1" x14ac:dyDescent="0.25">
      <c r="H1" s="305"/>
      <c r="I1" s="305"/>
      <c r="J1" s="305"/>
      <c r="K1" s="306"/>
    </row>
    <row r="2" spans="1:11" ht="15.75" x14ac:dyDescent="0.25">
      <c r="B2" s="307" t="s">
        <v>117</v>
      </c>
      <c r="C2" s="308"/>
      <c r="D2" s="308"/>
      <c r="E2" s="308"/>
      <c r="F2" s="308"/>
      <c r="G2" s="308"/>
      <c r="H2" s="308"/>
      <c r="I2" s="308"/>
      <c r="J2" s="308"/>
      <c r="K2" s="308"/>
    </row>
    <row r="3" spans="1:11" ht="17.25" customHeight="1" x14ac:dyDescent="0.25">
      <c r="A3" s="2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30.75" customHeight="1" x14ac:dyDescent="0.2">
      <c r="A4" s="321" t="s">
        <v>0</v>
      </c>
      <c r="B4" s="321" t="s">
        <v>10</v>
      </c>
      <c r="C4" s="321" t="s">
        <v>114</v>
      </c>
      <c r="D4" s="321"/>
      <c r="E4" s="321"/>
      <c r="F4" s="321"/>
      <c r="G4" s="321"/>
      <c r="H4" s="321"/>
      <c r="I4" s="321"/>
      <c r="J4" s="321"/>
      <c r="K4" s="321"/>
    </row>
    <row r="5" spans="1:11" ht="124.5" customHeight="1" x14ac:dyDescent="0.2">
      <c r="A5" s="321"/>
      <c r="B5" s="321"/>
      <c r="C5" s="23" t="s">
        <v>121</v>
      </c>
      <c r="D5" s="23" t="s">
        <v>120</v>
      </c>
      <c r="E5" s="23" t="s">
        <v>122</v>
      </c>
      <c r="F5" s="23" t="s">
        <v>123</v>
      </c>
      <c r="G5" s="23" t="s">
        <v>124</v>
      </c>
      <c r="H5" s="23" t="s">
        <v>127</v>
      </c>
      <c r="I5" s="23" t="s">
        <v>125</v>
      </c>
      <c r="J5" s="23" t="s">
        <v>126</v>
      </c>
      <c r="K5" s="23" t="s">
        <v>118</v>
      </c>
    </row>
    <row r="6" spans="1:11" s="3" customFormat="1" ht="16.5" x14ac:dyDescent="0.25">
      <c r="A6" s="24" t="s">
        <v>6</v>
      </c>
      <c r="B6" s="24" t="s">
        <v>7</v>
      </c>
      <c r="C6" s="24">
        <v>1</v>
      </c>
      <c r="D6" s="24">
        <v>2</v>
      </c>
      <c r="E6" s="24">
        <v>3</v>
      </c>
      <c r="F6" s="24">
        <v>4</v>
      </c>
      <c r="G6" s="24">
        <v>5</v>
      </c>
      <c r="H6" s="24">
        <v>6</v>
      </c>
      <c r="I6" s="24">
        <v>7</v>
      </c>
      <c r="J6" s="24">
        <v>8</v>
      </c>
      <c r="K6" s="24">
        <v>9</v>
      </c>
    </row>
    <row r="7" spans="1:11" s="25" customFormat="1" ht="24" customHeight="1" x14ac:dyDescent="0.2">
      <c r="A7" s="319" t="s">
        <v>116</v>
      </c>
      <c r="B7" s="320"/>
      <c r="C7" s="155">
        <f>C8+C9</f>
        <v>17</v>
      </c>
      <c r="D7" s="155">
        <f t="shared" ref="D7:K7" si="0">D8+D9</f>
        <v>0</v>
      </c>
      <c r="E7" s="155">
        <f t="shared" si="0"/>
        <v>0</v>
      </c>
      <c r="F7" s="155">
        <f t="shared" si="0"/>
        <v>11</v>
      </c>
      <c r="G7" s="155">
        <f t="shared" si="0"/>
        <v>3</v>
      </c>
      <c r="H7" s="155">
        <f t="shared" si="0"/>
        <v>0</v>
      </c>
      <c r="I7" s="155">
        <f t="shared" si="0"/>
        <v>45</v>
      </c>
      <c r="J7" s="155">
        <f t="shared" si="0"/>
        <v>0</v>
      </c>
      <c r="K7" s="155">
        <f t="shared" si="0"/>
        <v>13</v>
      </c>
    </row>
    <row r="8" spans="1:11" s="28" customFormat="1" ht="24" customHeight="1" x14ac:dyDescent="0.2">
      <c r="A8" s="26" t="s">
        <v>115</v>
      </c>
      <c r="B8" s="27" t="s">
        <v>112</v>
      </c>
      <c r="C8" s="5">
        <f>C11+C14+C17+C20+C23+C26+C29+C32+C35+C38+C40+C44+C47</f>
        <v>12</v>
      </c>
      <c r="D8" s="5">
        <f t="shared" ref="D8:K8" si="1">D11+D14+D17+D20+D23+D26+D29+D32+D35+D38+D40+D44+D47</f>
        <v>0</v>
      </c>
      <c r="E8" s="5">
        <f t="shared" si="1"/>
        <v>0</v>
      </c>
      <c r="F8" s="5">
        <f t="shared" si="1"/>
        <v>8</v>
      </c>
      <c r="G8" s="5">
        <f t="shared" si="1"/>
        <v>2</v>
      </c>
      <c r="H8" s="5">
        <f t="shared" si="1"/>
        <v>0</v>
      </c>
      <c r="I8" s="5">
        <f t="shared" si="1"/>
        <v>29</v>
      </c>
      <c r="J8" s="5">
        <f t="shared" si="1"/>
        <v>0</v>
      </c>
      <c r="K8" s="5">
        <f t="shared" si="1"/>
        <v>6</v>
      </c>
    </row>
    <row r="9" spans="1:11" s="28" customFormat="1" ht="24" customHeight="1" x14ac:dyDescent="0.2">
      <c r="A9" s="26" t="s">
        <v>115</v>
      </c>
      <c r="B9" s="27" t="s">
        <v>113</v>
      </c>
      <c r="C9" s="5">
        <f>C12+C15+C18+C21+C24+C27+C30+C33+C36+C39+C41+C45+C48</f>
        <v>5</v>
      </c>
      <c r="D9" s="5">
        <f t="shared" ref="D9:K9" si="2">D12+D15+D18+D21+D24+D27+D30+D33+D36+D39+D41+D45+D48</f>
        <v>0</v>
      </c>
      <c r="E9" s="5">
        <f t="shared" si="2"/>
        <v>0</v>
      </c>
      <c r="F9" s="5">
        <f t="shared" si="2"/>
        <v>3</v>
      </c>
      <c r="G9" s="5">
        <f t="shared" si="2"/>
        <v>1</v>
      </c>
      <c r="H9" s="5">
        <f t="shared" si="2"/>
        <v>0</v>
      </c>
      <c r="I9" s="5">
        <f t="shared" si="2"/>
        <v>16</v>
      </c>
      <c r="J9" s="5">
        <f t="shared" si="2"/>
        <v>0</v>
      </c>
      <c r="K9" s="5">
        <f t="shared" si="2"/>
        <v>7</v>
      </c>
    </row>
    <row r="10" spans="1:11" s="21" customFormat="1" ht="22.9" customHeight="1" x14ac:dyDescent="0.2">
      <c r="A10" s="316">
        <v>1</v>
      </c>
      <c r="B10" s="4" t="s">
        <v>128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s="30" customFormat="1" ht="22.9" customHeight="1" x14ac:dyDescent="0.2">
      <c r="A11" s="317"/>
      <c r="B11" s="29" t="s">
        <v>112</v>
      </c>
      <c r="C11" s="7"/>
      <c r="D11" s="7"/>
      <c r="E11" s="7"/>
      <c r="F11" s="7"/>
      <c r="G11" s="7"/>
      <c r="H11" s="7"/>
      <c r="I11" s="7">
        <v>1</v>
      </c>
      <c r="J11" s="7"/>
      <c r="K11" s="7"/>
    </row>
    <row r="12" spans="1:11" s="30" customFormat="1" ht="22.9" customHeight="1" x14ac:dyDescent="0.2">
      <c r="A12" s="318"/>
      <c r="B12" s="29" t="s">
        <v>113</v>
      </c>
      <c r="C12" s="7"/>
      <c r="D12" s="7"/>
      <c r="E12" s="7"/>
      <c r="F12" s="7"/>
      <c r="G12" s="7"/>
      <c r="H12" s="7"/>
      <c r="I12" s="7"/>
      <c r="J12" s="7"/>
      <c r="K12" s="7"/>
    </row>
    <row r="13" spans="1:11" ht="22.9" customHeight="1" x14ac:dyDescent="0.2">
      <c r="A13" s="316">
        <v>2</v>
      </c>
      <c r="B13" s="4" t="s">
        <v>145</v>
      </c>
      <c r="C13" s="77"/>
      <c r="D13" s="77"/>
      <c r="E13" s="77"/>
      <c r="F13" s="77"/>
      <c r="G13" s="77"/>
      <c r="H13" s="77"/>
      <c r="I13" s="77"/>
      <c r="J13" s="77"/>
      <c r="K13" s="77"/>
    </row>
    <row r="14" spans="1:11" ht="22.9" customHeight="1" x14ac:dyDescent="0.2">
      <c r="A14" s="317"/>
      <c r="B14" s="29" t="s">
        <v>112</v>
      </c>
      <c r="C14" s="78">
        <v>4</v>
      </c>
      <c r="D14" s="78"/>
      <c r="E14" s="78"/>
      <c r="F14" s="78">
        <v>1</v>
      </c>
      <c r="G14" s="78">
        <v>1</v>
      </c>
      <c r="H14" s="78"/>
      <c r="I14" s="78">
        <v>11</v>
      </c>
      <c r="J14" s="78"/>
      <c r="K14" s="78"/>
    </row>
    <row r="15" spans="1:11" ht="22.9" customHeight="1" x14ac:dyDescent="0.2">
      <c r="A15" s="318"/>
      <c r="B15" s="29" t="s">
        <v>113</v>
      </c>
      <c r="C15" s="78">
        <v>3</v>
      </c>
      <c r="D15" s="78"/>
      <c r="E15" s="78"/>
      <c r="F15" s="78">
        <v>1</v>
      </c>
      <c r="G15" s="78"/>
      <c r="H15" s="78"/>
      <c r="I15" s="78">
        <v>5</v>
      </c>
      <c r="J15" s="78"/>
      <c r="K15" s="78"/>
    </row>
    <row r="16" spans="1:11" ht="22.9" customHeight="1" x14ac:dyDescent="0.2">
      <c r="A16" s="316">
        <v>3</v>
      </c>
      <c r="B16" s="4" t="s">
        <v>147</v>
      </c>
      <c r="C16" s="87"/>
      <c r="D16" s="87"/>
      <c r="E16" s="87"/>
      <c r="F16" s="87"/>
      <c r="G16" s="87"/>
      <c r="H16" s="87"/>
      <c r="I16" s="87"/>
      <c r="J16" s="87"/>
      <c r="K16" s="87"/>
    </row>
    <row r="17" spans="1:12" ht="22.9" customHeight="1" x14ac:dyDescent="0.2">
      <c r="A17" s="317"/>
      <c r="B17" s="29" t="s">
        <v>112</v>
      </c>
      <c r="C17" s="156">
        <v>3</v>
      </c>
      <c r="D17" s="79"/>
      <c r="E17" s="79"/>
      <c r="F17" s="79"/>
      <c r="G17" s="79"/>
      <c r="H17" s="79"/>
      <c r="I17" s="156">
        <v>1</v>
      </c>
      <c r="J17" s="156"/>
      <c r="K17" s="156">
        <v>1</v>
      </c>
      <c r="L17" t="s">
        <v>156</v>
      </c>
    </row>
    <row r="18" spans="1:12" ht="22.9" customHeight="1" x14ac:dyDescent="0.2">
      <c r="A18" s="318"/>
      <c r="B18" s="29" t="s">
        <v>113</v>
      </c>
      <c r="C18" s="79"/>
      <c r="D18" s="79"/>
      <c r="E18" s="79"/>
      <c r="F18" s="79"/>
      <c r="G18" s="79"/>
      <c r="H18" s="79"/>
      <c r="I18" s="156">
        <v>1</v>
      </c>
      <c r="J18" s="156"/>
      <c r="K18" s="156"/>
    </row>
    <row r="19" spans="1:12" ht="23.25" customHeight="1" x14ac:dyDescent="0.2">
      <c r="A19" s="316">
        <v>4</v>
      </c>
      <c r="B19" s="4" t="s">
        <v>131</v>
      </c>
      <c r="C19" s="77"/>
      <c r="D19" s="77"/>
      <c r="E19" s="77"/>
      <c r="F19" s="77"/>
      <c r="G19" s="77"/>
      <c r="H19" s="77"/>
      <c r="I19" s="77"/>
      <c r="J19" s="77"/>
      <c r="K19" s="77"/>
    </row>
    <row r="20" spans="1:12" ht="23.25" customHeight="1" x14ac:dyDescent="0.2">
      <c r="A20" s="317"/>
      <c r="B20" s="29" t="s">
        <v>112</v>
      </c>
      <c r="C20" s="78"/>
      <c r="D20" s="78"/>
      <c r="E20" s="78"/>
      <c r="F20" s="78"/>
      <c r="G20" s="78"/>
      <c r="H20" s="78"/>
      <c r="I20" s="78">
        <v>4</v>
      </c>
      <c r="J20" s="78"/>
      <c r="K20" s="78">
        <v>4</v>
      </c>
    </row>
    <row r="21" spans="1:12" ht="23.25" customHeight="1" x14ac:dyDescent="0.2">
      <c r="A21" s="318"/>
      <c r="B21" s="29" t="s">
        <v>113</v>
      </c>
      <c r="C21" s="78"/>
      <c r="D21" s="78"/>
      <c r="E21" s="78"/>
      <c r="F21" s="78"/>
      <c r="G21" s="78">
        <v>1</v>
      </c>
      <c r="H21" s="78"/>
      <c r="I21" s="78">
        <v>6</v>
      </c>
      <c r="J21" s="78"/>
      <c r="K21" s="78">
        <v>6</v>
      </c>
    </row>
    <row r="22" spans="1:12" ht="23.25" customHeight="1" x14ac:dyDescent="0.2">
      <c r="A22" s="316">
        <v>5</v>
      </c>
      <c r="B22" s="4" t="s">
        <v>132</v>
      </c>
      <c r="C22" s="77"/>
      <c r="D22" s="77"/>
      <c r="E22" s="77"/>
      <c r="F22" s="77"/>
      <c r="G22" s="77"/>
      <c r="H22" s="77"/>
      <c r="I22" s="77"/>
      <c r="J22" s="77"/>
      <c r="K22" s="77"/>
    </row>
    <row r="23" spans="1:12" ht="23.25" customHeight="1" x14ac:dyDescent="0.2">
      <c r="A23" s="317"/>
      <c r="B23" s="29" t="s">
        <v>112</v>
      </c>
      <c r="C23" s="78"/>
      <c r="D23" s="78"/>
      <c r="E23" s="78"/>
      <c r="F23" s="78"/>
      <c r="G23" s="78"/>
      <c r="H23" s="78"/>
      <c r="I23" s="78"/>
      <c r="J23" s="78"/>
      <c r="K23" s="78"/>
    </row>
    <row r="24" spans="1:12" ht="23.25" customHeight="1" x14ac:dyDescent="0.2">
      <c r="A24" s="318"/>
      <c r="B24" s="29" t="s">
        <v>113</v>
      </c>
      <c r="C24" s="78"/>
      <c r="D24" s="78"/>
      <c r="E24" s="78"/>
      <c r="F24" s="78"/>
      <c r="G24" s="78"/>
      <c r="H24" s="78"/>
      <c r="I24" s="78"/>
      <c r="J24" s="78"/>
      <c r="K24" s="78"/>
    </row>
    <row r="25" spans="1:12" ht="23.25" customHeight="1" x14ac:dyDescent="0.2">
      <c r="A25" s="316">
        <v>6</v>
      </c>
      <c r="B25" s="4" t="s">
        <v>133</v>
      </c>
      <c r="C25" s="77"/>
      <c r="D25" s="77"/>
      <c r="E25" s="77"/>
      <c r="F25" s="77"/>
      <c r="G25" s="77"/>
      <c r="H25" s="77"/>
      <c r="I25" s="77"/>
      <c r="J25" s="77"/>
      <c r="K25" s="77"/>
    </row>
    <row r="26" spans="1:12" ht="23.25" customHeight="1" x14ac:dyDescent="0.2">
      <c r="A26" s="317"/>
      <c r="B26" s="29" t="s">
        <v>112</v>
      </c>
      <c r="C26" s="7"/>
      <c r="D26" s="7"/>
      <c r="E26" s="7"/>
      <c r="F26" s="7">
        <v>3</v>
      </c>
      <c r="G26" s="7"/>
      <c r="H26" s="7"/>
      <c r="I26" s="7">
        <v>1</v>
      </c>
      <c r="J26" s="7"/>
      <c r="K26" s="7"/>
    </row>
    <row r="27" spans="1:12" ht="23.25" customHeight="1" x14ac:dyDescent="0.2">
      <c r="A27" s="318"/>
      <c r="B27" s="29" t="s">
        <v>113</v>
      </c>
      <c r="C27" s="7"/>
      <c r="D27" s="7"/>
      <c r="E27" s="7"/>
      <c r="F27" s="7">
        <v>2</v>
      </c>
      <c r="G27" s="7"/>
      <c r="H27" s="7"/>
      <c r="I27" s="7">
        <v>3</v>
      </c>
      <c r="J27" s="7"/>
      <c r="K27" s="7"/>
    </row>
    <row r="28" spans="1:12" ht="23.25" customHeight="1" x14ac:dyDescent="0.2">
      <c r="A28" s="316">
        <v>7</v>
      </c>
      <c r="B28" s="4" t="s">
        <v>134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23.25" customHeight="1" x14ac:dyDescent="0.2">
      <c r="A29" s="317"/>
      <c r="B29" s="29" t="s">
        <v>112</v>
      </c>
      <c r="C29" s="7"/>
      <c r="D29" s="7"/>
      <c r="E29" s="7"/>
      <c r="F29" s="7">
        <v>1</v>
      </c>
      <c r="G29" s="7"/>
      <c r="H29" s="7"/>
      <c r="I29" s="7">
        <v>2</v>
      </c>
      <c r="J29" s="7"/>
      <c r="K29" s="7"/>
    </row>
    <row r="30" spans="1:12" ht="23.25" customHeight="1" x14ac:dyDescent="0.2">
      <c r="A30" s="318"/>
      <c r="B30" s="29" t="s">
        <v>113</v>
      </c>
      <c r="C30" s="7"/>
      <c r="D30" s="7"/>
      <c r="E30" s="7"/>
      <c r="F30" s="7"/>
      <c r="G30" s="7"/>
      <c r="H30" s="7"/>
      <c r="I30" s="7"/>
      <c r="J30" s="7"/>
      <c r="K30" s="7"/>
    </row>
    <row r="31" spans="1:12" ht="23.25" customHeight="1" x14ac:dyDescent="0.2">
      <c r="A31" s="316">
        <v>8</v>
      </c>
      <c r="B31" s="4" t="s">
        <v>135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23.25" customHeight="1" x14ac:dyDescent="0.2">
      <c r="A32" s="317"/>
      <c r="B32" s="29" t="s">
        <v>112</v>
      </c>
      <c r="C32" s="7">
        <v>1</v>
      </c>
      <c r="D32" s="7"/>
      <c r="E32" s="7"/>
      <c r="F32" s="7">
        <v>3</v>
      </c>
      <c r="G32" s="7"/>
      <c r="H32" s="7"/>
      <c r="I32" s="7"/>
      <c r="J32" s="7"/>
      <c r="K32" s="7"/>
    </row>
    <row r="33" spans="1:11" ht="23.25" customHeight="1" x14ac:dyDescent="0.2">
      <c r="A33" s="318"/>
      <c r="B33" s="29" t="s">
        <v>113</v>
      </c>
      <c r="C33" s="7"/>
      <c r="D33" s="7"/>
      <c r="E33" s="7"/>
      <c r="F33" s="7"/>
      <c r="G33" s="7"/>
      <c r="H33" s="7"/>
      <c r="I33" s="7"/>
      <c r="J33" s="7"/>
      <c r="K33" s="7"/>
    </row>
    <row r="34" spans="1:11" ht="23.25" customHeight="1" x14ac:dyDescent="0.2">
      <c r="A34" s="316">
        <v>9</v>
      </c>
      <c r="B34" s="4" t="s">
        <v>137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ht="23.25" customHeight="1" x14ac:dyDescent="0.2">
      <c r="A35" s="317"/>
      <c r="B35" s="29" t="s">
        <v>112</v>
      </c>
      <c r="C35" s="7"/>
      <c r="D35" s="7"/>
      <c r="E35" s="7"/>
      <c r="F35" s="7"/>
      <c r="G35" s="7"/>
      <c r="H35" s="7"/>
      <c r="I35" s="7">
        <v>1</v>
      </c>
      <c r="J35" s="7"/>
      <c r="K35" s="7"/>
    </row>
    <row r="36" spans="1:11" ht="23.25" customHeight="1" x14ac:dyDescent="0.2">
      <c r="A36" s="318"/>
      <c r="B36" s="29" t="s">
        <v>113</v>
      </c>
      <c r="C36" s="7"/>
      <c r="D36" s="7"/>
      <c r="E36" s="7"/>
      <c r="F36" s="7"/>
      <c r="G36" s="7"/>
      <c r="H36" s="7"/>
      <c r="I36" s="7"/>
      <c r="J36" s="7"/>
      <c r="K36" s="7"/>
    </row>
    <row r="37" spans="1:11" ht="23.25" customHeight="1" x14ac:dyDescent="0.2">
      <c r="A37" s="316">
        <v>10</v>
      </c>
      <c r="B37" s="4" t="s">
        <v>138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23.25" customHeight="1" x14ac:dyDescent="0.2">
      <c r="A38" s="317"/>
      <c r="B38" s="29" t="s">
        <v>112</v>
      </c>
      <c r="C38" s="7">
        <v>4</v>
      </c>
      <c r="D38" s="7"/>
      <c r="E38" s="7"/>
      <c r="F38" s="7"/>
      <c r="G38" s="7">
        <v>1</v>
      </c>
      <c r="H38" s="7"/>
      <c r="I38" s="7">
        <v>8</v>
      </c>
      <c r="J38" s="7"/>
      <c r="K38" s="7"/>
    </row>
    <row r="39" spans="1:11" ht="23.25" customHeight="1" x14ac:dyDescent="0.2">
      <c r="A39" s="318"/>
      <c r="B39" s="29" t="s">
        <v>113</v>
      </c>
      <c r="C39" s="7"/>
      <c r="D39" s="7"/>
      <c r="E39" s="7"/>
      <c r="F39" s="7"/>
      <c r="G39" s="7"/>
      <c r="H39" s="7"/>
      <c r="I39" s="7">
        <v>1</v>
      </c>
      <c r="J39" s="7"/>
      <c r="K39" s="7">
        <v>1</v>
      </c>
    </row>
    <row r="40" spans="1:11" ht="25.5" customHeight="1" x14ac:dyDescent="0.2">
      <c r="A40" s="316">
        <v>11</v>
      </c>
      <c r="B40" s="4" t="s">
        <v>136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25.5" customHeight="1" x14ac:dyDescent="0.2">
      <c r="A41" s="317"/>
      <c r="B41" s="29" t="s">
        <v>112</v>
      </c>
      <c r="C41" s="7">
        <v>2</v>
      </c>
      <c r="D41" s="7"/>
      <c r="E41" s="7"/>
      <c r="F41" s="7"/>
      <c r="G41" s="7"/>
      <c r="H41" s="7"/>
      <c r="I41" s="7"/>
      <c r="J41" s="7"/>
      <c r="K41" s="7"/>
    </row>
    <row r="42" spans="1:11" ht="25.5" customHeight="1" x14ac:dyDescent="0.2">
      <c r="A42" s="318"/>
      <c r="B42" s="29" t="s">
        <v>113</v>
      </c>
      <c r="C42" s="7"/>
      <c r="D42" s="7"/>
      <c r="E42" s="7"/>
      <c r="F42" s="7"/>
      <c r="G42" s="7"/>
      <c r="H42" s="7"/>
      <c r="I42" s="7">
        <v>1</v>
      </c>
      <c r="J42" s="7"/>
      <c r="K42" s="7"/>
    </row>
    <row r="43" spans="1:11" ht="25.5" customHeight="1" x14ac:dyDescent="0.2">
      <c r="A43" s="316">
        <v>12</v>
      </c>
      <c r="B43" s="4" t="s">
        <v>139</v>
      </c>
      <c r="C43" s="77"/>
      <c r="D43" s="77"/>
      <c r="E43" s="77"/>
      <c r="F43" s="77"/>
      <c r="G43" s="77"/>
      <c r="H43" s="77"/>
      <c r="I43" s="77"/>
      <c r="J43" s="77"/>
      <c r="K43" s="77"/>
    </row>
    <row r="44" spans="1:11" ht="25.5" customHeight="1" x14ac:dyDescent="0.2">
      <c r="A44" s="317"/>
      <c r="B44" s="29" t="s">
        <v>112</v>
      </c>
      <c r="C44" s="78"/>
      <c r="D44" s="78"/>
      <c r="E44" s="78"/>
      <c r="F44" s="78"/>
      <c r="G44" s="78"/>
      <c r="H44" s="78"/>
      <c r="I44" s="78"/>
      <c r="J44" s="78"/>
      <c r="K44" s="77"/>
    </row>
    <row r="45" spans="1:11" ht="25.5" customHeight="1" x14ac:dyDescent="0.2">
      <c r="A45" s="318"/>
      <c r="B45" s="29" t="s">
        <v>113</v>
      </c>
      <c r="C45" s="78"/>
      <c r="D45" s="78"/>
      <c r="E45" s="78"/>
      <c r="F45" s="78"/>
      <c r="G45" s="78"/>
      <c r="H45" s="78"/>
      <c r="I45" s="78"/>
      <c r="J45" s="78"/>
      <c r="K45" s="78"/>
    </row>
    <row r="46" spans="1:11" ht="25.5" customHeight="1" x14ac:dyDescent="0.2">
      <c r="A46" s="316">
        <v>13</v>
      </c>
      <c r="B46" s="4" t="s">
        <v>152</v>
      </c>
      <c r="C46" s="77"/>
      <c r="D46" s="77"/>
      <c r="E46" s="77"/>
      <c r="F46" s="77"/>
      <c r="G46" s="77"/>
      <c r="H46" s="77"/>
      <c r="I46" s="77"/>
      <c r="J46" s="77"/>
      <c r="K46" s="77"/>
    </row>
    <row r="47" spans="1:11" ht="25.5" customHeight="1" x14ac:dyDescent="0.2">
      <c r="A47" s="317"/>
      <c r="B47" s="29" t="s">
        <v>112</v>
      </c>
      <c r="C47" s="78"/>
      <c r="D47" s="78"/>
      <c r="E47" s="78"/>
      <c r="F47" s="78"/>
      <c r="G47" s="78"/>
      <c r="H47" s="78"/>
      <c r="I47" s="78"/>
      <c r="J47" s="78"/>
      <c r="K47" s="77">
        <v>1</v>
      </c>
    </row>
    <row r="48" spans="1:11" ht="25.5" customHeight="1" x14ac:dyDescent="0.2">
      <c r="A48" s="318"/>
      <c r="B48" s="29" t="s">
        <v>113</v>
      </c>
      <c r="C48" s="78"/>
      <c r="D48" s="78"/>
      <c r="E48" s="78"/>
      <c r="F48" s="78"/>
      <c r="G48" s="78"/>
      <c r="H48" s="78"/>
      <c r="I48" s="78"/>
      <c r="J48" s="78"/>
      <c r="K48" s="78"/>
    </row>
    <row r="50" spans="2:11" ht="18" customHeight="1" x14ac:dyDescent="0.2">
      <c r="B50" s="322" t="s">
        <v>119</v>
      </c>
      <c r="C50" s="322"/>
      <c r="D50" s="322"/>
      <c r="E50" s="322"/>
      <c r="F50" s="322"/>
      <c r="G50" s="322"/>
      <c r="H50" s="322"/>
      <c r="I50" s="322"/>
      <c r="J50" s="322"/>
      <c r="K50" s="322"/>
    </row>
  </sheetData>
  <mergeCells count="20">
    <mergeCell ref="A37:A39"/>
    <mergeCell ref="A40:A42"/>
    <mergeCell ref="A43:A45"/>
    <mergeCell ref="A46:A48"/>
    <mergeCell ref="B50:K50"/>
    <mergeCell ref="A7:B7"/>
    <mergeCell ref="H1:K1"/>
    <mergeCell ref="B2:K2"/>
    <mergeCell ref="A4:A5"/>
    <mergeCell ref="B4:B5"/>
    <mergeCell ref="C4:K4"/>
    <mergeCell ref="A28:A30"/>
    <mergeCell ref="A25:A27"/>
    <mergeCell ref="A31:A33"/>
    <mergeCell ref="A34:A36"/>
    <mergeCell ref="A10:A12"/>
    <mergeCell ref="A13:A15"/>
    <mergeCell ref="A16:A18"/>
    <mergeCell ref="A19:A21"/>
    <mergeCell ref="A22:A24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8"/>
  <sheetViews>
    <sheetView zoomScale="90" zoomScaleNormal="90" workbookViewId="0">
      <pane ySplit="9" topLeftCell="A10" activePane="bottomLeft" state="frozen"/>
      <selection pane="bottomLeft" activeCell="C2" sqref="C2:F2"/>
    </sheetView>
  </sheetViews>
  <sheetFormatPr defaultColWidth="8.875" defaultRowHeight="14.25" x14ac:dyDescent="0.2"/>
  <cols>
    <col min="1" max="1" width="6.75" style="212" customWidth="1"/>
    <col min="2" max="2" width="22.875" style="215" customWidth="1"/>
    <col min="3" max="3" width="14.25" style="216" customWidth="1"/>
    <col min="4" max="4" width="14.75" style="212" customWidth="1"/>
    <col min="5" max="5" width="8.875" style="212"/>
    <col min="6" max="6" width="13" style="212" customWidth="1"/>
    <col min="7" max="16384" width="8.875" style="214"/>
  </cols>
  <sheetData>
    <row r="1" spans="1:6" ht="16.899999999999999" customHeight="1" x14ac:dyDescent="0.25">
      <c r="A1" s="324" t="s">
        <v>180</v>
      </c>
      <c r="B1" s="324"/>
      <c r="C1" s="325" t="s">
        <v>162</v>
      </c>
      <c r="D1" s="325"/>
      <c r="E1" s="325"/>
      <c r="F1" s="325"/>
    </row>
    <row r="2" spans="1:6" ht="16.899999999999999" customHeight="1" x14ac:dyDescent="0.25">
      <c r="A2" s="324" t="s">
        <v>181</v>
      </c>
      <c r="B2" s="324"/>
      <c r="C2" s="325" t="s">
        <v>163</v>
      </c>
      <c r="D2" s="325"/>
      <c r="E2" s="325"/>
      <c r="F2" s="325"/>
    </row>
    <row r="3" spans="1:6" ht="16.5" x14ac:dyDescent="0.25">
      <c r="A3" s="209"/>
      <c r="B3" s="210"/>
      <c r="C3" s="326" t="s">
        <v>164</v>
      </c>
      <c r="D3" s="326"/>
      <c r="E3" s="326"/>
      <c r="F3" s="326"/>
    </row>
    <row r="6" spans="1:6" ht="18.75" x14ac:dyDescent="0.2">
      <c r="A6" s="323" t="s">
        <v>183</v>
      </c>
      <c r="B6" s="323"/>
      <c r="C6" s="323"/>
      <c r="D6" s="323"/>
      <c r="E6" s="323"/>
      <c r="F6" s="323"/>
    </row>
    <row r="7" spans="1:6" ht="20.25" x14ac:dyDescent="0.2">
      <c r="A7" s="211"/>
    </row>
    <row r="8" spans="1:6" s="213" customFormat="1" ht="47.25" x14ac:dyDescent="0.25">
      <c r="A8" s="200" t="s">
        <v>167</v>
      </c>
      <c r="B8" s="200" t="s">
        <v>168</v>
      </c>
      <c r="C8" s="200" t="s">
        <v>849</v>
      </c>
      <c r="D8" s="200" t="s">
        <v>184</v>
      </c>
      <c r="E8" s="200" t="s">
        <v>60</v>
      </c>
      <c r="F8" s="200" t="s">
        <v>170</v>
      </c>
    </row>
    <row r="9" spans="1:6" s="213" customFormat="1" ht="16.5" customHeight="1" x14ac:dyDescent="0.25">
      <c r="A9" s="200" t="s">
        <v>172</v>
      </c>
      <c r="B9" s="217" t="s">
        <v>78</v>
      </c>
      <c r="C9" s="200"/>
      <c r="D9" s="200"/>
      <c r="E9" s="200"/>
      <c r="F9" s="200"/>
    </row>
    <row r="10" spans="1:6" ht="16.5" customHeight="1" x14ac:dyDescent="0.25">
      <c r="A10" s="199">
        <v>1</v>
      </c>
      <c r="B10" s="191" t="s">
        <v>185</v>
      </c>
      <c r="C10" s="197">
        <v>1</v>
      </c>
      <c r="D10" s="193">
        <v>28260</v>
      </c>
      <c r="E10" s="192">
        <v>4</v>
      </c>
      <c r="F10" s="197" t="s">
        <v>128</v>
      </c>
    </row>
    <row r="11" spans="1:6" ht="16.5" customHeight="1" x14ac:dyDescent="0.25">
      <c r="A11" s="199">
        <v>2</v>
      </c>
      <c r="B11" s="191" t="s">
        <v>186</v>
      </c>
      <c r="C11" s="197">
        <v>2</v>
      </c>
      <c r="D11" s="193">
        <v>32492</v>
      </c>
      <c r="E11" s="192">
        <v>6</v>
      </c>
      <c r="F11" s="197" t="s">
        <v>128</v>
      </c>
    </row>
    <row r="12" spans="1:6" ht="16.5" customHeight="1" x14ac:dyDescent="0.25">
      <c r="A12" s="199">
        <v>3</v>
      </c>
      <c r="B12" s="191" t="s">
        <v>187</v>
      </c>
      <c r="C12" s="197">
        <v>1</v>
      </c>
      <c r="D12" s="193">
        <v>33779</v>
      </c>
      <c r="E12" s="192">
        <v>3</v>
      </c>
      <c r="F12" s="197" t="s">
        <v>128</v>
      </c>
    </row>
    <row r="13" spans="1:6" ht="16.5" customHeight="1" x14ac:dyDescent="0.25">
      <c r="A13" s="199">
        <v>4</v>
      </c>
      <c r="B13" s="191" t="s">
        <v>188</v>
      </c>
      <c r="C13" s="197">
        <v>1</v>
      </c>
      <c r="D13" s="193">
        <v>33670</v>
      </c>
      <c r="E13" s="192">
        <v>4</v>
      </c>
      <c r="F13" s="197" t="s">
        <v>128</v>
      </c>
    </row>
    <row r="14" spans="1:6" ht="16.5" customHeight="1" x14ac:dyDescent="0.25">
      <c r="A14" s="199">
        <v>5</v>
      </c>
      <c r="B14" s="191" t="s">
        <v>189</v>
      </c>
      <c r="C14" s="197">
        <v>1</v>
      </c>
      <c r="D14" s="193">
        <v>29061</v>
      </c>
      <c r="E14" s="192">
        <v>6</v>
      </c>
      <c r="F14" s="197" t="s">
        <v>128</v>
      </c>
    </row>
    <row r="15" spans="1:6" ht="16.5" customHeight="1" x14ac:dyDescent="0.25">
      <c r="A15" s="199">
        <v>6</v>
      </c>
      <c r="B15" s="191" t="s">
        <v>190</v>
      </c>
      <c r="C15" s="197">
        <v>1</v>
      </c>
      <c r="D15" s="193">
        <v>33152</v>
      </c>
      <c r="E15" s="192">
        <v>4</v>
      </c>
      <c r="F15" s="197" t="s">
        <v>128</v>
      </c>
    </row>
    <row r="16" spans="1:6" ht="16.5" customHeight="1" x14ac:dyDescent="0.25">
      <c r="A16" s="199">
        <v>7</v>
      </c>
      <c r="B16" s="191" t="s">
        <v>191</v>
      </c>
      <c r="C16" s="197">
        <v>1</v>
      </c>
      <c r="D16" s="193">
        <v>30957</v>
      </c>
      <c r="E16" s="192">
        <v>4</v>
      </c>
      <c r="F16" s="197" t="s">
        <v>128</v>
      </c>
    </row>
    <row r="17" spans="1:6" ht="16.5" customHeight="1" x14ac:dyDescent="0.25">
      <c r="A17" s="199">
        <v>8</v>
      </c>
      <c r="B17" s="191" t="s">
        <v>192</v>
      </c>
      <c r="C17" s="197">
        <v>1</v>
      </c>
      <c r="D17" s="193">
        <v>32805</v>
      </c>
      <c r="E17" s="192">
        <v>5</v>
      </c>
      <c r="F17" s="197" t="s">
        <v>128</v>
      </c>
    </row>
    <row r="18" spans="1:6" ht="16.5" customHeight="1" x14ac:dyDescent="0.25">
      <c r="A18" s="199">
        <v>9</v>
      </c>
      <c r="B18" s="191" t="s">
        <v>193</v>
      </c>
      <c r="C18" s="197">
        <v>1</v>
      </c>
      <c r="D18" s="193">
        <v>32677</v>
      </c>
      <c r="E18" s="192">
        <v>4</v>
      </c>
      <c r="F18" s="197" t="s">
        <v>128</v>
      </c>
    </row>
    <row r="19" spans="1:6" ht="16.5" customHeight="1" x14ac:dyDescent="0.25">
      <c r="A19" s="199">
        <v>10</v>
      </c>
      <c r="B19" s="191" t="s">
        <v>194</v>
      </c>
      <c r="C19" s="197">
        <v>1</v>
      </c>
      <c r="D19" s="193">
        <v>31686</v>
      </c>
      <c r="E19" s="192">
        <v>5</v>
      </c>
      <c r="F19" s="197" t="s">
        <v>128</v>
      </c>
    </row>
    <row r="20" spans="1:6" ht="16.5" customHeight="1" x14ac:dyDescent="0.25">
      <c r="A20" s="199">
        <v>11</v>
      </c>
      <c r="B20" s="191" t="s">
        <v>195</v>
      </c>
      <c r="C20" s="197">
        <v>1</v>
      </c>
      <c r="D20" s="193">
        <v>30385</v>
      </c>
      <c r="E20" s="192">
        <v>3</v>
      </c>
      <c r="F20" s="197" t="s">
        <v>128</v>
      </c>
    </row>
    <row r="21" spans="1:6" ht="16.5" customHeight="1" x14ac:dyDescent="0.25">
      <c r="A21" s="199">
        <v>12</v>
      </c>
      <c r="B21" s="191" t="s">
        <v>196</v>
      </c>
      <c r="C21" s="197">
        <v>1</v>
      </c>
      <c r="D21" s="193">
        <v>24442</v>
      </c>
      <c r="E21" s="192">
        <v>4</v>
      </c>
      <c r="F21" s="197" t="s">
        <v>128</v>
      </c>
    </row>
    <row r="22" spans="1:6" ht="16.5" customHeight="1" x14ac:dyDescent="0.25">
      <c r="A22" s="199">
        <v>13</v>
      </c>
      <c r="B22" s="191" t="s">
        <v>197</v>
      </c>
      <c r="C22" s="197">
        <v>2</v>
      </c>
      <c r="D22" s="193">
        <v>21197</v>
      </c>
      <c r="E22" s="192">
        <v>6</v>
      </c>
      <c r="F22" s="197" t="s">
        <v>128</v>
      </c>
    </row>
    <row r="23" spans="1:6" ht="16.5" customHeight="1" x14ac:dyDescent="0.25">
      <c r="A23" s="199">
        <v>14</v>
      </c>
      <c r="B23" s="191" t="s">
        <v>198</v>
      </c>
      <c r="C23" s="197">
        <v>1</v>
      </c>
      <c r="D23" s="193">
        <v>33370</v>
      </c>
      <c r="E23" s="192">
        <v>6</v>
      </c>
      <c r="F23" s="197" t="s">
        <v>128</v>
      </c>
    </row>
    <row r="24" spans="1:6" ht="16.5" customHeight="1" x14ac:dyDescent="0.25">
      <c r="A24" s="199">
        <v>15</v>
      </c>
      <c r="B24" s="191" t="s">
        <v>199</v>
      </c>
      <c r="C24" s="197">
        <v>1</v>
      </c>
      <c r="D24" s="193">
        <v>29707</v>
      </c>
      <c r="E24" s="192">
        <v>3</v>
      </c>
      <c r="F24" s="197" t="s">
        <v>128</v>
      </c>
    </row>
    <row r="25" spans="1:6" ht="16.5" customHeight="1" x14ac:dyDescent="0.25">
      <c r="A25" s="199">
        <v>16</v>
      </c>
      <c r="B25" s="191" t="s">
        <v>200</v>
      </c>
      <c r="C25" s="197">
        <v>2</v>
      </c>
      <c r="D25" s="193">
        <v>23806</v>
      </c>
      <c r="E25" s="192">
        <v>9</v>
      </c>
      <c r="F25" s="197" t="s">
        <v>128</v>
      </c>
    </row>
    <row r="26" spans="1:6" ht="16.5" customHeight="1" x14ac:dyDescent="0.25">
      <c r="A26" s="199">
        <v>17</v>
      </c>
      <c r="B26" s="191" t="s">
        <v>201</v>
      </c>
      <c r="C26" s="197">
        <v>1</v>
      </c>
      <c r="D26" s="193">
        <v>30123</v>
      </c>
      <c r="E26" s="192">
        <v>9</v>
      </c>
      <c r="F26" s="197" t="s">
        <v>128</v>
      </c>
    </row>
    <row r="27" spans="1:6" ht="16.5" customHeight="1" x14ac:dyDescent="0.25">
      <c r="A27" s="199">
        <v>18</v>
      </c>
      <c r="B27" s="191" t="s">
        <v>202</v>
      </c>
      <c r="C27" s="197">
        <v>1</v>
      </c>
      <c r="D27" s="193">
        <v>22017</v>
      </c>
      <c r="E27" s="192">
        <v>6</v>
      </c>
      <c r="F27" s="197" t="s">
        <v>128</v>
      </c>
    </row>
    <row r="28" spans="1:6" ht="16.5" customHeight="1" x14ac:dyDescent="0.25">
      <c r="A28" s="199">
        <v>19</v>
      </c>
      <c r="B28" s="191" t="s">
        <v>203</v>
      </c>
      <c r="C28" s="197">
        <v>1</v>
      </c>
      <c r="D28" s="193">
        <v>21551</v>
      </c>
      <c r="E28" s="192">
        <v>2</v>
      </c>
      <c r="F28" s="197" t="s">
        <v>128</v>
      </c>
    </row>
    <row r="29" spans="1:6" ht="16.5" customHeight="1" x14ac:dyDescent="0.25">
      <c r="A29" s="199">
        <v>20</v>
      </c>
      <c r="B29" s="191" t="s">
        <v>204</v>
      </c>
      <c r="C29" s="197">
        <v>1</v>
      </c>
      <c r="D29" s="193">
        <v>24108</v>
      </c>
      <c r="E29" s="192">
        <v>9</v>
      </c>
      <c r="F29" s="197" t="s">
        <v>128</v>
      </c>
    </row>
    <row r="30" spans="1:6" ht="16.5" customHeight="1" x14ac:dyDescent="0.25">
      <c r="A30" s="199">
        <v>21</v>
      </c>
      <c r="B30" s="191" t="s">
        <v>205</v>
      </c>
      <c r="C30" s="197">
        <v>1</v>
      </c>
      <c r="D30" s="193">
        <v>33722</v>
      </c>
      <c r="E30" s="192">
        <v>4</v>
      </c>
      <c r="F30" s="197" t="s">
        <v>128</v>
      </c>
    </row>
    <row r="31" spans="1:6" ht="16.5" customHeight="1" x14ac:dyDescent="0.25">
      <c r="A31" s="199">
        <v>22</v>
      </c>
      <c r="B31" s="191" t="s">
        <v>206</v>
      </c>
      <c r="C31" s="197">
        <v>1</v>
      </c>
      <c r="D31" s="193">
        <v>24770</v>
      </c>
      <c r="E31" s="192">
        <v>4</v>
      </c>
      <c r="F31" s="197" t="s">
        <v>128</v>
      </c>
    </row>
    <row r="32" spans="1:6" ht="16.5" customHeight="1" x14ac:dyDescent="0.25">
      <c r="A32" s="199">
        <v>23</v>
      </c>
      <c r="B32" s="191" t="s">
        <v>207</v>
      </c>
      <c r="C32" s="197">
        <v>1</v>
      </c>
      <c r="D32" s="193">
        <v>31834</v>
      </c>
      <c r="E32" s="192">
        <v>3</v>
      </c>
      <c r="F32" s="197" t="s">
        <v>128</v>
      </c>
    </row>
    <row r="33" spans="1:6" ht="16.5" customHeight="1" x14ac:dyDescent="0.25">
      <c r="A33" s="199">
        <v>24</v>
      </c>
      <c r="B33" s="191" t="s">
        <v>208</v>
      </c>
      <c r="C33" s="197">
        <v>2</v>
      </c>
      <c r="D33" s="193">
        <v>29244</v>
      </c>
      <c r="E33" s="192">
        <v>2</v>
      </c>
      <c r="F33" s="197" t="s">
        <v>128</v>
      </c>
    </row>
    <row r="34" spans="1:6" ht="16.5" customHeight="1" x14ac:dyDescent="0.25">
      <c r="A34" s="199">
        <v>25</v>
      </c>
      <c r="B34" s="191" t="s">
        <v>209</v>
      </c>
      <c r="C34" s="197">
        <v>1</v>
      </c>
      <c r="D34" s="193">
        <v>32040</v>
      </c>
      <c r="E34" s="192">
        <v>5</v>
      </c>
      <c r="F34" s="197" t="s">
        <v>128</v>
      </c>
    </row>
    <row r="35" spans="1:6" ht="16.5" customHeight="1" x14ac:dyDescent="0.25">
      <c r="A35" s="199">
        <v>26</v>
      </c>
      <c r="B35" s="191" t="s">
        <v>210</v>
      </c>
      <c r="C35" s="197">
        <v>1</v>
      </c>
      <c r="D35" s="193">
        <v>31445</v>
      </c>
      <c r="E35" s="192">
        <v>5</v>
      </c>
      <c r="F35" s="197" t="s">
        <v>128</v>
      </c>
    </row>
    <row r="36" spans="1:6" ht="16.5" customHeight="1" x14ac:dyDescent="0.25">
      <c r="A36" s="199">
        <v>27</v>
      </c>
      <c r="B36" s="191" t="s">
        <v>211</v>
      </c>
      <c r="C36" s="197">
        <v>1</v>
      </c>
      <c r="D36" s="193">
        <v>30561</v>
      </c>
      <c r="E36" s="192">
        <v>6</v>
      </c>
      <c r="F36" s="197" t="s">
        <v>128</v>
      </c>
    </row>
    <row r="37" spans="1:6" ht="16.5" customHeight="1" x14ac:dyDescent="0.25">
      <c r="A37" s="199">
        <v>28</v>
      </c>
      <c r="B37" s="191" t="s">
        <v>212</v>
      </c>
      <c r="C37" s="197">
        <v>1</v>
      </c>
      <c r="D37" s="193">
        <v>26939</v>
      </c>
      <c r="E37" s="192">
        <v>6</v>
      </c>
      <c r="F37" s="197" t="s">
        <v>128</v>
      </c>
    </row>
    <row r="38" spans="1:6" ht="16.5" customHeight="1" x14ac:dyDescent="0.25">
      <c r="A38" s="199">
        <v>29</v>
      </c>
      <c r="B38" s="191" t="s">
        <v>213</v>
      </c>
      <c r="C38" s="197">
        <v>1</v>
      </c>
      <c r="D38" s="193">
        <v>27760</v>
      </c>
      <c r="E38" s="192">
        <v>4</v>
      </c>
      <c r="F38" s="197" t="s">
        <v>128</v>
      </c>
    </row>
    <row r="39" spans="1:6" ht="16.5" customHeight="1" x14ac:dyDescent="0.25">
      <c r="A39" s="199">
        <v>30</v>
      </c>
      <c r="B39" s="191" t="s">
        <v>214</v>
      </c>
      <c r="C39" s="197">
        <v>1</v>
      </c>
      <c r="D39" s="193">
        <v>28955</v>
      </c>
      <c r="E39" s="192">
        <v>5</v>
      </c>
      <c r="F39" s="197" t="s">
        <v>128</v>
      </c>
    </row>
    <row r="40" spans="1:6" ht="16.5" customHeight="1" x14ac:dyDescent="0.25">
      <c r="A40" s="199">
        <v>31</v>
      </c>
      <c r="B40" s="191" t="s">
        <v>215</v>
      </c>
      <c r="C40" s="197">
        <v>2</v>
      </c>
      <c r="D40" s="193">
        <v>33725</v>
      </c>
      <c r="E40" s="192">
        <v>4</v>
      </c>
      <c r="F40" s="197" t="s">
        <v>128</v>
      </c>
    </row>
    <row r="41" spans="1:6" ht="16.5" customHeight="1" x14ac:dyDescent="0.25">
      <c r="A41" s="199">
        <v>32</v>
      </c>
      <c r="B41" s="191" t="s">
        <v>216</v>
      </c>
      <c r="C41" s="197">
        <v>1</v>
      </c>
      <c r="D41" s="193">
        <v>30682</v>
      </c>
      <c r="E41" s="192">
        <v>5</v>
      </c>
      <c r="F41" s="197" t="s">
        <v>128</v>
      </c>
    </row>
    <row r="42" spans="1:6" ht="16.5" customHeight="1" x14ac:dyDescent="0.25">
      <c r="A42" s="199">
        <v>33</v>
      </c>
      <c r="B42" s="191" t="s">
        <v>217</v>
      </c>
      <c r="C42" s="197">
        <v>2</v>
      </c>
      <c r="D42" s="193">
        <v>29161</v>
      </c>
      <c r="E42" s="192">
        <v>3</v>
      </c>
      <c r="F42" s="197" t="s">
        <v>128</v>
      </c>
    </row>
    <row r="43" spans="1:6" ht="16.5" customHeight="1" x14ac:dyDescent="0.25">
      <c r="A43" s="199">
        <v>34</v>
      </c>
      <c r="B43" s="191" t="s">
        <v>218</v>
      </c>
      <c r="C43" s="197">
        <v>1</v>
      </c>
      <c r="D43" s="193">
        <v>24838</v>
      </c>
      <c r="E43" s="192">
        <v>7</v>
      </c>
      <c r="F43" s="197" t="s">
        <v>128</v>
      </c>
    </row>
    <row r="44" spans="1:6" ht="16.5" customHeight="1" x14ac:dyDescent="0.25">
      <c r="A44" s="199">
        <v>35</v>
      </c>
      <c r="B44" s="191" t="s">
        <v>219</v>
      </c>
      <c r="C44" s="197">
        <v>1</v>
      </c>
      <c r="D44" s="193">
        <v>34374</v>
      </c>
      <c r="E44" s="192">
        <v>5</v>
      </c>
      <c r="F44" s="197" t="s">
        <v>128</v>
      </c>
    </row>
    <row r="45" spans="1:6" ht="16.5" customHeight="1" x14ac:dyDescent="0.25">
      <c r="A45" s="199">
        <v>36</v>
      </c>
      <c r="B45" s="191" t="s">
        <v>220</v>
      </c>
      <c r="C45" s="197">
        <v>1</v>
      </c>
      <c r="D45" s="193">
        <v>34217</v>
      </c>
      <c r="E45" s="192">
        <v>3</v>
      </c>
      <c r="F45" s="197" t="s">
        <v>128</v>
      </c>
    </row>
    <row r="46" spans="1:6" ht="16.5" customHeight="1" x14ac:dyDescent="0.25">
      <c r="A46" s="199">
        <v>37</v>
      </c>
      <c r="B46" s="191" t="s">
        <v>221</v>
      </c>
      <c r="C46" s="197">
        <v>1</v>
      </c>
      <c r="D46" s="193">
        <v>32732</v>
      </c>
      <c r="E46" s="192">
        <v>7</v>
      </c>
      <c r="F46" s="197" t="s">
        <v>128</v>
      </c>
    </row>
    <row r="47" spans="1:6" ht="16.5" customHeight="1" x14ac:dyDescent="0.25">
      <c r="A47" s="199">
        <v>38</v>
      </c>
      <c r="B47" s="191" t="s">
        <v>222</v>
      </c>
      <c r="C47" s="197">
        <v>2</v>
      </c>
      <c r="D47" s="193">
        <v>31017</v>
      </c>
      <c r="E47" s="192">
        <v>3</v>
      </c>
      <c r="F47" s="197" t="s">
        <v>128</v>
      </c>
    </row>
    <row r="48" spans="1:6" ht="16.5" customHeight="1" x14ac:dyDescent="0.25">
      <c r="A48" s="199">
        <v>39</v>
      </c>
      <c r="B48" s="191" t="s">
        <v>223</v>
      </c>
      <c r="C48" s="197">
        <v>1</v>
      </c>
      <c r="D48" s="193">
        <v>34456</v>
      </c>
      <c r="E48" s="192">
        <v>7</v>
      </c>
      <c r="F48" s="197" t="s">
        <v>128</v>
      </c>
    </row>
    <row r="49" spans="1:6" ht="16.5" customHeight="1" x14ac:dyDescent="0.25">
      <c r="A49" s="199">
        <v>40</v>
      </c>
      <c r="B49" s="191" t="s">
        <v>224</v>
      </c>
      <c r="C49" s="197">
        <v>1</v>
      </c>
      <c r="D49" s="193">
        <v>32948</v>
      </c>
      <c r="E49" s="192">
        <v>4</v>
      </c>
      <c r="F49" s="197" t="s">
        <v>128</v>
      </c>
    </row>
    <row r="50" spans="1:6" ht="16.5" customHeight="1" x14ac:dyDescent="0.25">
      <c r="A50" s="199">
        <v>41</v>
      </c>
      <c r="B50" s="191" t="s">
        <v>225</v>
      </c>
      <c r="C50" s="197">
        <v>1</v>
      </c>
      <c r="D50" s="193">
        <v>35214</v>
      </c>
      <c r="E50" s="192">
        <v>5</v>
      </c>
      <c r="F50" s="197" t="s">
        <v>128</v>
      </c>
    </row>
    <row r="51" spans="1:6" ht="16.5" customHeight="1" x14ac:dyDescent="0.25">
      <c r="A51" s="199">
        <v>42</v>
      </c>
      <c r="B51" s="191" t="s">
        <v>226</v>
      </c>
      <c r="C51" s="197">
        <v>1</v>
      </c>
      <c r="D51" s="193">
        <v>34443</v>
      </c>
      <c r="E51" s="192">
        <v>3</v>
      </c>
      <c r="F51" s="197" t="s">
        <v>128</v>
      </c>
    </row>
    <row r="52" spans="1:6" ht="16.5" customHeight="1" x14ac:dyDescent="0.25">
      <c r="A52" s="199">
        <v>43</v>
      </c>
      <c r="B52" s="191" t="s">
        <v>227</v>
      </c>
      <c r="C52" s="197">
        <v>1</v>
      </c>
      <c r="D52" s="193">
        <v>25051</v>
      </c>
      <c r="E52" s="192">
        <v>9</v>
      </c>
      <c r="F52" s="197" t="s">
        <v>128</v>
      </c>
    </row>
    <row r="53" spans="1:6" ht="16.5" customHeight="1" x14ac:dyDescent="0.25">
      <c r="A53" s="199">
        <v>44</v>
      </c>
      <c r="B53" s="191" t="s">
        <v>228</v>
      </c>
      <c r="C53" s="197">
        <v>1</v>
      </c>
      <c r="D53" s="193">
        <v>31048</v>
      </c>
      <c r="E53" s="192">
        <v>8</v>
      </c>
      <c r="F53" s="197" t="s">
        <v>128</v>
      </c>
    </row>
    <row r="54" spans="1:6" ht="16.5" customHeight="1" x14ac:dyDescent="0.25">
      <c r="A54" s="199">
        <v>45</v>
      </c>
      <c r="B54" s="191" t="s">
        <v>229</v>
      </c>
      <c r="C54" s="197">
        <v>1</v>
      </c>
      <c r="D54" s="193">
        <v>24228</v>
      </c>
      <c r="E54" s="192">
        <v>7</v>
      </c>
      <c r="F54" s="197" t="s">
        <v>128</v>
      </c>
    </row>
    <row r="55" spans="1:6" ht="16.5" customHeight="1" x14ac:dyDescent="0.25">
      <c r="A55" s="199">
        <v>46</v>
      </c>
      <c r="B55" s="191" t="s">
        <v>230</v>
      </c>
      <c r="C55" s="197">
        <v>1</v>
      </c>
      <c r="D55" s="193">
        <v>28460</v>
      </c>
      <c r="E55" s="192">
        <v>3</v>
      </c>
      <c r="F55" s="197" t="s">
        <v>128</v>
      </c>
    </row>
    <row r="56" spans="1:6" ht="16.5" customHeight="1" x14ac:dyDescent="0.25">
      <c r="A56" s="199">
        <v>47</v>
      </c>
      <c r="B56" s="191" t="s">
        <v>231</v>
      </c>
      <c r="C56" s="197">
        <v>1</v>
      </c>
      <c r="D56" s="193">
        <v>35738</v>
      </c>
      <c r="E56" s="192">
        <v>4</v>
      </c>
      <c r="F56" s="197" t="s">
        <v>128</v>
      </c>
    </row>
    <row r="57" spans="1:6" ht="16.5" customHeight="1" x14ac:dyDescent="0.25">
      <c r="A57" s="199">
        <v>48</v>
      </c>
      <c r="B57" s="191" t="s">
        <v>232</v>
      </c>
      <c r="C57" s="197">
        <v>1</v>
      </c>
      <c r="D57" s="193">
        <v>37225</v>
      </c>
      <c r="E57" s="192">
        <v>5</v>
      </c>
      <c r="F57" s="197" t="s">
        <v>128</v>
      </c>
    </row>
    <row r="58" spans="1:6" ht="16.5" customHeight="1" x14ac:dyDescent="0.25">
      <c r="A58" s="199">
        <v>49</v>
      </c>
      <c r="B58" s="191" t="s">
        <v>238</v>
      </c>
      <c r="C58" s="197">
        <v>1</v>
      </c>
      <c r="D58" s="192" t="s">
        <v>239</v>
      </c>
      <c r="E58" s="192">
        <v>6</v>
      </c>
      <c r="F58" s="197" t="s">
        <v>145</v>
      </c>
    </row>
    <row r="59" spans="1:6" ht="16.5" customHeight="1" x14ac:dyDescent="0.25">
      <c r="A59" s="199">
        <v>50</v>
      </c>
      <c r="B59" s="191" t="s">
        <v>240</v>
      </c>
      <c r="C59" s="197">
        <v>2</v>
      </c>
      <c r="D59" s="194" t="s">
        <v>241</v>
      </c>
      <c r="E59" s="192">
        <v>3</v>
      </c>
      <c r="F59" s="197" t="s">
        <v>145</v>
      </c>
    </row>
    <row r="60" spans="1:6" ht="16.5" customHeight="1" x14ac:dyDescent="0.25">
      <c r="A60" s="199">
        <v>51</v>
      </c>
      <c r="B60" s="191" t="s">
        <v>242</v>
      </c>
      <c r="C60" s="197">
        <v>1</v>
      </c>
      <c r="D60" s="193">
        <v>32782</v>
      </c>
      <c r="E60" s="192">
        <v>3</v>
      </c>
      <c r="F60" s="197" t="s">
        <v>145</v>
      </c>
    </row>
    <row r="61" spans="1:6" ht="16.5" customHeight="1" x14ac:dyDescent="0.25">
      <c r="A61" s="199">
        <v>52</v>
      </c>
      <c r="B61" s="191" t="s">
        <v>243</v>
      </c>
      <c r="C61" s="197">
        <v>1</v>
      </c>
      <c r="D61" s="194" t="s">
        <v>244</v>
      </c>
      <c r="E61" s="192">
        <v>2</v>
      </c>
      <c r="F61" s="197" t="s">
        <v>145</v>
      </c>
    </row>
    <row r="62" spans="1:6" ht="16.5" customHeight="1" x14ac:dyDescent="0.25">
      <c r="A62" s="199">
        <v>53</v>
      </c>
      <c r="B62" s="191" t="s">
        <v>245</v>
      </c>
      <c r="C62" s="197">
        <v>1</v>
      </c>
      <c r="D62" s="192" t="s">
        <v>246</v>
      </c>
      <c r="E62" s="192">
        <v>8</v>
      </c>
      <c r="F62" s="197" t="s">
        <v>145</v>
      </c>
    </row>
    <row r="63" spans="1:6" ht="16.5" customHeight="1" x14ac:dyDescent="0.25">
      <c r="A63" s="199">
        <v>54</v>
      </c>
      <c r="B63" s="191" t="s">
        <v>247</v>
      </c>
      <c r="C63" s="197">
        <v>1</v>
      </c>
      <c r="D63" s="192" t="s">
        <v>248</v>
      </c>
      <c r="E63" s="192">
        <v>5</v>
      </c>
      <c r="F63" s="197" t="s">
        <v>145</v>
      </c>
    </row>
    <row r="64" spans="1:6" ht="16.5" customHeight="1" x14ac:dyDescent="0.25">
      <c r="A64" s="199">
        <v>55</v>
      </c>
      <c r="B64" s="191" t="s">
        <v>249</v>
      </c>
      <c r="C64" s="197">
        <v>1</v>
      </c>
      <c r="D64" s="192" t="s">
        <v>250</v>
      </c>
      <c r="E64" s="192">
        <v>4</v>
      </c>
      <c r="F64" s="197" t="s">
        <v>145</v>
      </c>
    </row>
    <row r="65" spans="1:6" ht="16.5" customHeight="1" x14ac:dyDescent="0.25">
      <c r="A65" s="199">
        <v>56</v>
      </c>
      <c r="B65" s="191" t="s">
        <v>251</v>
      </c>
      <c r="C65" s="197">
        <v>1</v>
      </c>
      <c r="D65" s="193">
        <v>29192</v>
      </c>
      <c r="E65" s="192">
        <v>3</v>
      </c>
      <c r="F65" s="197" t="s">
        <v>145</v>
      </c>
    </row>
    <row r="66" spans="1:6" ht="16.5" customHeight="1" x14ac:dyDescent="0.25">
      <c r="A66" s="199">
        <v>57</v>
      </c>
      <c r="B66" s="191" t="s">
        <v>252</v>
      </c>
      <c r="C66" s="197">
        <v>1</v>
      </c>
      <c r="D66" s="192" t="s">
        <v>253</v>
      </c>
      <c r="E66" s="192">
        <v>4</v>
      </c>
      <c r="F66" s="197" t="s">
        <v>145</v>
      </c>
    </row>
    <row r="67" spans="1:6" ht="16.5" customHeight="1" x14ac:dyDescent="0.25">
      <c r="A67" s="199">
        <v>58</v>
      </c>
      <c r="B67" s="191" t="s">
        <v>254</v>
      </c>
      <c r="C67" s="197">
        <v>1</v>
      </c>
      <c r="D67" s="193">
        <v>20760</v>
      </c>
      <c r="E67" s="192">
        <v>2</v>
      </c>
      <c r="F67" s="197" t="s">
        <v>145</v>
      </c>
    </row>
    <row r="68" spans="1:6" ht="16.5" customHeight="1" x14ac:dyDescent="0.25">
      <c r="A68" s="199">
        <v>59</v>
      </c>
      <c r="B68" s="191" t="s">
        <v>255</v>
      </c>
      <c r="C68" s="197">
        <v>1</v>
      </c>
      <c r="D68" s="193">
        <v>31353</v>
      </c>
      <c r="E68" s="192">
        <v>4</v>
      </c>
      <c r="F68" s="197" t="s">
        <v>145</v>
      </c>
    </row>
    <row r="69" spans="1:6" ht="16.5" customHeight="1" x14ac:dyDescent="0.25">
      <c r="A69" s="199">
        <v>60</v>
      </c>
      <c r="B69" s="191" t="s">
        <v>256</v>
      </c>
      <c r="C69" s="197">
        <v>1</v>
      </c>
      <c r="D69" s="192" t="s">
        <v>257</v>
      </c>
      <c r="E69" s="192">
        <v>5</v>
      </c>
      <c r="F69" s="197" t="s">
        <v>145</v>
      </c>
    </row>
    <row r="70" spans="1:6" ht="16.5" customHeight="1" x14ac:dyDescent="0.25">
      <c r="A70" s="199">
        <v>61</v>
      </c>
      <c r="B70" s="191" t="s">
        <v>258</v>
      </c>
      <c r="C70" s="197">
        <v>1</v>
      </c>
      <c r="D70" s="192" t="s">
        <v>259</v>
      </c>
      <c r="E70" s="192">
        <v>1</v>
      </c>
      <c r="F70" s="197" t="s">
        <v>145</v>
      </c>
    </row>
    <row r="71" spans="1:6" ht="16.5" customHeight="1" x14ac:dyDescent="0.25">
      <c r="A71" s="199">
        <v>62</v>
      </c>
      <c r="B71" s="191" t="s">
        <v>260</v>
      </c>
      <c r="C71" s="197">
        <v>1</v>
      </c>
      <c r="D71" s="192" t="s">
        <v>261</v>
      </c>
      <c r="E71" s="192">
        <v>4</v>
      </c>
      <c r="F71" s="197" t="s">
        <v>145</v>
      </c>
    </row>
    <row r="72" spans="1:6" ht="16.5" customHeight="1" x14ac:dyDescent="0.25">
      <c r="A72" s="199">
        <v>63</v>
      </c>
      <c r="B72" s="191" t="s">
        <v>262</v>
      </c>
      <c r="C72" s="197">
        <v>1</v>
      </c>
      <c r="D72" s="194" t="s">
        <v>263</v>
      </c>
      <c r="E72" s="192">
        <v>4</v>
      </c>
      <c r="F72" s="197" t="s">
        <v>145</v>
      </c>
    </row>
    <row r="73" spans="1:6" ht="16.5" customHeight="1" x14ac:dyDescent="0.25">
      <c r="A73" s="199">
        <v>64</v>
      </c>
      <c r="B73" s="191" t="s">
        <v>264</v>
      </c>
      <c r="C73" s="197">
        <v>1</v>
      </c>
      <c r="D73" s="192" t="s">
        <v>265</v>
      </c>
      <c r="E73" s="192">
        <v>4</v>
      </c>
      <c r="F73" s="197" t="s">
        <v>145</v>
      </c>
    </row>
    <row r="74" spans="1:6" ht="16.5" customHeight="1" x14ac:dyDescent="0.25">
      <c r="A74" s="199">
        <v>65</v>
      </c>
      <c r="B74" s="191" t="s">
        <v>266</v>
      </c>
      <c r="C74" s="197">
        <v>1</v>
      </c>
      <c r="D74" s="194" t="s">
        <v>267</v>
      </c>
      <c r="E74" s="192">
        <v>3</v>
      </c>
      <c r="F74" s="197" t="s">
        <v>145</v>
      </c>
    </row>
    <row r="75" spans="1:6" ht="16.5" customHeight="1" x14ac:dyDescent="0.25">
      <c r="A75" s="199">
        <v>66</v>
      </c>
      <c r="B75" s="191" t="s">
        <v>268</v>
      </c>
      <c r="C75" s="197">
        <v>2</v>
      </c>
      <c r="D75" s="192" t="s">
        <v>269</v>
      </c>
      <c r="E75" s="192">
        <v>3</v>
      </c>
      <c r="F75" s="197" t="s">
        <v>145</v>
      </c>
    </row>
    <row r="76" spans="1:6" ht="16.5" customHeight="1" x14ac:dyDescent="0.25">
      <c r="A76" s="199">
        <v>67</v>
      </c>
      <c r="B76" s="191" t="s">
        <v>270</v>
      </c>
      <c r="C76" s="197">
        <v>2</v>
      </c>
      <c r="D76" s="192" t="s">
        <v>271</v>
      </c>
      <c r="E76" s="192">
        <v>3</v>
      </c>
      <c r="F76" s="197" t="s">
        <v>145</v>
      </c>
    </row>
    <row r="77" spans="1:6" ht="16.5" customHeight="1" x14ac:dyDescent="0.25">
      <c r="A77" s="199">
        <v>68</v>
      </c>
      <c r="B77" s="191" t="s">
        <v>272</v>
      </c>
      <c r="C77" s="197">
        <v>1</v>
      </c>
      <c r="D77" s="192" t="s">
        <v>273</v>
      </c>
      <c r="E77" s="192">
        <v>4</v>
      </c>
      <c r="F77" s="197" t="s">
        <v>145</v>
      </c>
    </row>
    <row r="78" spans="1:6" ht="16.5" customHeight="1" x14ac:dyDescent="0.25">
      <c r="A78" s="199">
        <v>69</v>
      </c>
      <c r="B78" s="191" t="s">
        <v>274</v>
      </c>
      <c r="C78" s="197">
        <v>1</v>
      </c>
      <c r="D78" s="194" t="s">
        <v>275</v>
      </c>
      <c r="E78" s="192">
        <v>1</v>
      </c>
      <c r="F78" s="197" t="s">
        <v>145</v>
      </c>
    </row>
    <row r="79" spans="1:6" ht="16.5" customHeight="1" x14ac:dyDescent="0.25">
      <c r="A79" s="199">
        <v>70</v>
      </c>
      <c r="B79" s="191" t="s">
        <v>276</v>
      </c>
      <c r="C79" s="197">
        <v>1</v>
      </c>
      <c r="D79" s="193">
        <v>32450</v>
      </c>
      <c r="E79" s="192">
        <v>6</v>
      </c>
      <c r="F79" s="197" t="s">
        <v>145</v>
      </c>
    </row>
    <row r="80" spans="1:6" ht="16.5" customHeight="1" x14ac:dyDescent="0.25">
      <c r="A80" s="199">
        <v>71</v>
      </c>
      <c r="B80" s="191" t="s">
        <v>277</v>
      </c>
      <c r="C80" s="197">
        <v>1</v>
      </c>
      <c r="D80" s="194" t="s">
        <v>278</v>
      </c>
      <c r="E80" s="192">
        <v>5</v>
      </c>
      <c r="F80" s="197" t="s">
        <v>145</v>
      </c>
    </row>
    <row r="81" spans="1:6" ht="16.5" customHeight="1" x14ac:dyDescent="0.25">
      <c r="A81" s="199">
        <v>72</v>
      </c>
      <c r="B81" s="191" t="s">
        <v>279</v>
      </c>
      <c r="C81" s="197">
        <v>1</v>
      </c>
      <c r="D81" s="192" t="s">
        <v>280</v>
      </c>
      <c r="E81" s="192">
        <v>4</v>
      </c>
      <c r="F81" s="197" t="s">
        <v>145</v>
      </c>
    </row>
    <row r="82" spans="1:6" ht="16.5" customHeight="1" x14ac:dyDescent="0.25">
      <c r="A82" s="199">
        <v>73</v>
      </c>
      <c r="B82" s="191" t="s">
        <v>281</v>
      </c>
      <c r="C82" s="197">
        <v>1</v>
      </c>
      <c r="D82" s="193">
        <v>30597</v>
      </c>
      <c r="E82" s="192">
        <v>9</v>
      </c>
      <c r="F82" s="197" t="s">
        <v>145</v>
      </c>
    </row>
    <row r="83" spans="1:6" ht="16.5" customHeight="1" x14ac:dyDescent="0.25">
      <c r="A83" s="199">
        <v>74</v>
      </c>
      <c r="B83" s="191" t="s">
        <v>282</v>
      </c>
      <c r="C83" s="197">
        <v>1</v>
      </c>
      <c r="D83" s="194" t="s">
        <v>283</v>
      </c>
      <c r="E83" s="192">
        <v>8</v>
      </c>
      <c r="F83" s="197" t="s">
        <v>145</v>
      </c>
    </row>
    <row r="84" spans="1:6" ht="16.5" customHeight="1" x14ac:dyDescent="0.25">
      <c r="A84" s="199">
        <v>75</v>
      </c>
      <c r="B84" s="191" t="s">
        <v>284</v>
      </c>
      <c r="C84" s="197">
        <v>1</v>
      </c>
      <c r="D84" s="194" t="s">
        <v>285</v>
      </c>
      <c r="E84" s="192">
        <v>5</v>
      </c>
      <c r="F84" s="197" t="s">
        <v>145</v>
      </c>
    </row>
    <row r="85" spans="1:6" ht="16.5" customHeight="1" x14ac:dyDescent="0.25">
      <c r="A85" s="199">
        <v>76</v>
      </c>
      <c r="B85" s="191" t="s">
        <v>286</v>
      </c>
      <c r="C85" s="197">
        <v>1</v>
      </c>
      <c r="D85" s="194" t="s">
        <v>287</v>
      </c>
      <c r="E85" s="192">
        <v>3</v>
      </c>
      <c r="F85" s="197" t="s">
        <v>145</v>
      </c>
    </row>
    <row r="86" spans="1:6" ht="16.5" customHeight="1" x14ac:dyDescent="0.25">
      <c r="A86" s="199">
        <v>77</v>
      </c>
      <c r="B86" s="191" t="s">
        <v>288</v>
      </c>
      <c r="C86" s="197">
        <v>1</v>
      </c>
      <c r="D86" s="192" t="s">
        <v>289</v>
      </c>
      <c r="E86" s="192">
        <v>1</v>
      </c>
      <c r="F86" s="197" t="s">
        <v>145</v>
      </c>
    </row>
    <row r="87" spans="1:6" ht="16.5" customHeight="1" x14ac:dyDescent="0.25">
      <c r="A87" s="199">
        <v>78</v>
      </c>
      <c r="B87" s="191" t="s">
        <v>290</v>
      </c>
      <c r="C87" s="197">
        <v>1</v>
      </c>
      <c r="D87" s="192" t="s">
        <v>291</v>
      </c>
      <c r="E87" s="192">
        <v>2</v>
      </c>
      <c r="F87" s="197" t="s">
        <v>145</v>
      </c>
    </row>
    <row r="88" spans="1:6" ht="16.5" customHeight="1" x14ac:dyDescent="0.25">
      <c r="A88" s="199">
        <v>79</v>
      </c>
      <c r="B88" s="191" t="s">
        <v>292</v>
      </c>
      <c r="C88" s="197">
        <v>2</v>
      </c>
      <c r="D88" s="194" t="s">
        <v>293</v>
      </c>
      <c r="E88" s="192">
        <v>2</v>
      </c>
      <c r="F88" s="197" t="s">
        <v>145</v>
      </c>
    </row>
    <row r="89" spans="1:6" ht="16.5" customHeight="1" x14ac:dyDescent="0.25">
      <c r="A89" s="199">
        <v>80</v>
      </c>
      <c r="B89" s="191" t="s">
        <v>294</v>
      </c>
      <c r="C89" s="197">
        <v>1</v>
      </c>
      <c r="D89" s="192" t="s">
        <v>295</v>
      </c>
      <c r="E89" s="192">
        <v>6</v>
      </c>
      <c r="F89" s="197" t="s">
        <v>145</v>
      </c>
    </row>
    <row r="90" spans="1:6" ht="16.5" customHeight="1" x14ac:dyDescent="0.25">
      <c r="A90" s="199">
        <v>81</v>
      </c>
      <c r="B90" s="191" t="s">
        <v>296</v>
      </c>
      <c r="C90" s="197">
        <v>1</v>
      </c>
      <c r="D90" s="192" t="s">
        <v>297</v>
      </c>
      <c r="E90" s="192">
        <v>4</v>
      </c>
      <c r="F90" s="197" t="s">
        <v>145</v>
      </c>
    </row>
    <row r="91" spans="1:6" ht="16.5" customHeight="1" x14ac:dyDescent="0.25">
      <c r="A91" s="199">
        <v>82</v>
      </c>
      <c r="B91" s="191" t="s">
        <v>298</v>
      </c>
      <c r="C91" s="197">
        <v>1</v>
      </c>
      <c r="D91" s="192" t="s">
        <v>299</v>
      </c>
      <c r="E91" s="192">
        <v>5</v>
      </c>
      <c r="F91" s="197" t="s">
        <v>145</v>
      </c>
    </row>
    <row r="92" spans="1:6" ht="16.5" customHeight="1" x14ac:dyDescent="0.25">
      <c r="A92" s="199">
        <v>83</v>
      </c>
      <c r="B92" s="191" t="s">
        <v>300</v>
      </c>
      <c r="C92" s="197">
        <v>1</v>
      </c>
      <c r="D92" s="193">
        <v>32822</v>
      </c>
      <c r="E92" s="192">
        <v>4</v>
      </c>
      <c r="F92" s="197" t="s">
        <v>145</v>
      </c>
    </row>
    <row r="93" spans="1:6" ht="16.5" customHeight="1" x14ac:dyDescent="0.25">
      <c r="A93" s="199">
        <v>84</v>
      </c>
      <c r="B93" s="191" t="s">
        <v>301</v>
      </c>
      <c r="C93" s="197">
        <v>1</v>
      </c>
      <c r="D93" s="207" t="s">
        <v>302</v>
      </c>
      <c r="E93" s="192">
        <v>3</v>
      </c>
      <c r="F93" s="197" t="s">
        <v>145</v>
      </c>
    </row>
    <row r="94" spans="1:6" ht="16.5" customHeight="1" x14ac:dyDescent="0.25">
      <c r="A94" s="199">
        <v>85</v>
      </c>
      <c r="B94" s="191" t="s">
        <v>303</v>
      </c>
      <c r="C94" s="197">
        <v>2</v>
      </c>
      <c r="D94" s="192" t="s">
        <v>304</v>
      </c>
      <c r="E94" s="192">
        <v>4</v>
      </c>
      <c r="F94" s="197" t="s">
        <v>145</v>
      </c>
    </row>
    <row r="95" spans="1:6" ht="16.5" customHeight="1" x14ac:dyDescent="0.25">
      <c r="A95" s="199">
        <v>86</v>
      </c>
      <c r="B95" s="191" t="s">
        <v>305</v>
      </c>
      <c r="C95" s="197">
        <v>1</v>
      </c>
      <c r="D95" s="194" t="s">
        <v>306</v>
      </c>
      <c r="E95" s="192">
        <v>3</v>
      </c>
      <c r="F95" s="197" t="s">
        <v>145</v>
      </c>
    </row>
    <row r="96" spans="1:6" ht="16.5" customHeight="1" x14ac:dyDescent="0.25">
      <c r="A96" s="199">
        <v>87</v>
      </c>
      <c r="B96" s="191" t="s">
        <v>307</v>
      </c>
      <c r="C96" s="197">
        <v>2</v>
      </c>
      <c r="D96" s="194" t="s">
        <v>308</v>
      </c>
      <c r="E96" s="192">
        <v>1</v>
      </c>
      <c r="F96" s="197" t="s">
        <v>145</v>
      </c>
    </row>
    <row r="97" spans="1:6" ht="16.5" customHeight="1" x14ac:dyDescent="0.25">
      <c r="A97" s="199">
        <v>88</v>
      </c>
      <c r="B97" s="191" t="s">
        <v>363</v>
      </c>
      <c r="C97" s="197">
        <v>2</v>
      </c>
      <c r="D97" s="192" t="s">
        <v>364</v>
      </c>
      <c r="E97" s="192">
        <v>4</v>
      </c>
      <c r="F97" s="197" t="s">
        <v>130</v>
      </c>
    </row>
    <row r="98" spans="1:6" ht="16.5" customHeight="1" x14ac:dyDescent="0.25">
      <c r="A98" s="199">
        <v>89</v>
      </c>
      <c r="B98" s="191" t="s">
        <v>365</v>
      </c>
      <c r="C98" s="197">
        <v>1</v>
      </c>
      <c r="D98" s="193">
        <v>32968</v>
      </c>
      <c r="E98" s="192">
        <v>5</v>
      </c>
      <c r="F98" s="197" t="s">
        <v>130</v>
      </c>
    </row>
    <row r="99" spans="1:6" ht="16.5" customHeight="1" x14ac:dyDescent="0.25">
      <c r="A99" s="199">
        <v>90</v>
      </c>
      <c r="B99" s="191" t="s">
        <v>366</v>
      </c>
      <c r="C99" s="197">
        <v>1</v>
      </c>
      <c r="D99" s="192" t="s">
        <v>367</v>
      </c>
      <c r="E99" s="192">
        <v>1</v>
      </c>
      <c r="F99" s="197" t="s">
        <v>130</v>
      </c>
    </row>
    <row r="100" spans="1:6" ht="16.5" customHeight="1" x14ac:dyDescent="0.25">
      <c r="A100" s="199">
        <v>91</v>
      </c>
      <c r="B100" s="191" t="s">
        <v>379</v>
      </c>
      <c r="C100" s="197">
        <v>1</v>
      </c>
      <c r="D100" s="193">
        <v>32122</v>
      </c>
      <c r="E100" s="192">
        <v>3</v>
      </c>
      <c r="F100" s="197" t="s">
        <v>131</v>
      </c>
    </row>
    <row r="101" spans="1:6" ht="16.5" customHeight="1" x14ac:dyDescent="0.25">
      <c r="A101" s="199">
        <v>92</v>
      </c>
      <c r="B101" s="191" t="s">
        <v>380</v>
      </c>
      <c r="C101" s="197">
        <v>1</v>
      </c>
      <c r="D101" s="193">
        <v>32129</v>
      </c>
      <c r="E101" s="192">
        <v>4</v>
      </c>
      <c r="F101" s="197" t="s">
        <v>131</v>
      </c>
    </row>
    <row r="102" spans="1:6" ht="16.5" customHeight="1" x14ac:dyDescent="0.25">
      <c r="A102" s="199">
        <v>93</v>
      </c>
      <c r="B102" s="191" t="s">
        <v>381</v>
      </c>
      <c r="C102" s="197">
        <v>1</v>
      </c>
      <c r="D102" s="193">
        <v>28971</v>
      </c>
      <c r="E102" s="192">
        <v>4</v>
      </c>
      <c r="F102" s="197" t="s">
        <v>131</v>
      </c>
    </row>
    <row r="103" spans="1:6" ht="16.5" customHeight="1" x14ac:dyDescent="0.25">
      <c r="A103" s="199">
        <v>94</v>
      </c>
      <c r="B103" s="191" t="s">
        <v>382</v>
      </c>
      <c r="C103" s="197">
        <v>2</v>
      </c>
      <c r="D103" s="193">
        <v>25337</v>
      </c>
      <c r="E103" s="192">
        <v>2</v>
      </c>
      <c r="F103" s="197" t="s">
        <v>131</v>
      </c>
    </row>
    <row r="104" spans="1:6" ht="16.5" customHeight="1" x14ac:dyDescent="0.25">
      <c r="A104" s="199">
        <v>95</v>
      </c>
      <c r="B104" s="191" t="s">
        <v>401</v>
      </c>
      <c r="C104" s="199">
        <v>1</v>
      </c>
      <c r="D104" s="193">
        <v>33619</v>
      </c>
      <c r="E104" s="192">
        <v>5</v>
      </c>
      <c r="F104" s="199" t="s">
        <v>132</v>
      </c>
    </row>
    <row r="105" spans="1:6" ht="16.5" customHeight="1" x14ac:dyDescent="0.25">
      <c r="A105" s="199">
        <v>96</v>
      </c>
      <c r="B105" s="191" t="s">
        <v>402</v>
      </c>
      <c r="C105" s="199">
        <v>1</v>
      </c>
      <c r="D105" s="193">
        <v>26870</v>
      </c>
      <c r="E105" s="192">
        <v>3</v>
      </c>
      <c r="F105" s="199" t="s">
        <v>132</v>
      </c>
    </row>
    <row r="106" spans="1:6" ht="16.5" customHeight="1" x14ac:dyDescent="0.25">
      <c r="A106" s="199">
        <v>97</v>
      </c>
      <c r="B106" s="191" t="s">
        <v>403</v>
      </c>
      <c r="C106" s="199">
        <v>1</v>
      </c>
      <c r="D106" s="193">
        <v>29221</v>
      </c>
      <c r="E106" s="192">
        <v>4</v>
      </c>
      <c r="F106" s="199" t="s">
        <v>132</v>
      </c>
    </row>
    <row r="107" spans="1:6" ht="16.5" customHeight="1" x14ac:dyDescent="0.25">
      <c r="A107" s="199">
        <v>98</v>
      </c>
      <c r="B107" s="191" t="s">
        <v>404</v>
      </c>
      <c r="C107" s="199">
        <v>1</v>
      </c>
      <c r="D107" s="193">
        <v>28460</v>
      </c>
      <c r="E107" s="192">
        <v>3</v>
      </c>
      <c r="F107" s="199" t="s">
        <v>132</v>
      </c>
    </row>
    <row r="108" spans="1:6" ht="16.5" customHeight="1" x14ac:dyDescent="0.25">
      <c r="A108" s="199">
        <v>99</v>
      </c>
      <c r="B108" s="191" t="s">
        <v>405</v>
      </c>
      <c r="C108" s="199">
        <v>1</v>
      </c>
      <c r="D108" s="193">
        <v>28236</v>
      </c>
      <c r="E108" s="192">
        <v>4</v>
      </c>
      <c r="F108" s="199" t="s">
        <v>132</v>
      </c>
    </row>
    <row r="109" spans="1:6" ht="16.5" customHeight="1" x14ac:dyDescent="0.25">
      <c r="A109" s="199">
        <v>100</v>
      </c>
      <c r="B109" s="191" t="s">
        <v>406</v>
      </c>
      <c r="C109" s="199">
        <v>1</v>
      </c>
      <c r="D109" s="193">
        <v>24731</v>
      </c>
      <c r="E109" s="192">
        <v>4</v>
      </c>
      <c r="F109" s="199" t="s">
        <v>132</v>
      </c>
    </row>
    <row r="110" spans="1:6" ht="16.5" customHeight="1" x14ac:dyDescent="0.25">
      <c r="A110" s="199">
        <v>101</v>
      </c>
      <c r="B110" s="191" t="s">
        <v>407</v>
      </c>
      <c r="C110" s="199">
        <v>2</v>
      </c>
      <c r="D110" s="193">
        <v>31975</v>
      </c>
      <c r="E110" s="192">
        <v>3</v>
      </c>
      <c r="F110" s="199" t="s">
        <v>132</v>
      </c>
    </row>
    <row r="111" spans="1:6" ht="16.5" customHeight="1" x14ac:dyDescent="0.25">
      <c r="A111" s="199">
        <v>102</v>
      </c>
      <c r="B111" s="191" t="s">
        <v>408</v>
      </c>
      <c r="C111" s="199">
        <v>1</v>
      </c>
      <c r="D111" s="193">
        <v>28496</v>
      </c>
      <c r="E111" s="192">
        <v>2</v>
      </c>
      <c r="F111" s="199" t="s">
        <v>132</v>
      </c>
    </row>
    <row r="112" spans="1:6" ht="16.5" customHeight="1" x14ac:dyDescent="0.25">
      <c r="A112" s="199">
        <v>103</v>
      </c>
      <c r="B112" s="191" t="s">
        <v>409</v>
      </c>
      <c r="C112" s="199">
        <v>1</v>
      </c>
      <c r="D112" s="193">
        <v>33722</v>
      </c>
      <c r="E112" s="192">
        <v>3</v>
      </c>
      <c r="F112" s="199" t="s">
        <v>132</v>
      </c>
    </row>
    <row r="113" spans="1:6" ht="16.5" customHeight="1" x14ac:dyDescent="0.25">
      <c r="A113" s="199">
        <v>104</v>
      </c>
      <c r="B113" s="191" t="s">
        <v>410</v>
      </c>
      <c r="C113" s="199">
        <v>1</v>
      </c>
      <c r="D113" s="193">
        <v>32061</v>
      </c>
      <c r="E113" s="192">
        <v>4</v>
      </c>
      <c r="F113" s="199" t="s">
        <v>132</v>
      </c>
    </row>
    <row r="114" spans="1:6" ht="16.5" customHeight="1" x14ac:dyDescent="0.25">
      <c r="A114" s="199">
        <v>105</v>
      </c>
      <c r="B114" s="191" t="s">
        <v>411</v>
      </c>
      <c r="C114" s="199">
        <v>2</v>
      </c>
      <c r="D114" s="193">
        <v>18749</v>
      </c>
      <c r="E114" s="192">
        <v>1</v>
      </c>
      <c r="F114" s="199" t="s">
        <v>132</v>
      </c>
    </row>
    <row r="115" spans="1:6" ht="16.5" customHeight="1" x14ac:dyDescent="0.25">
      <c r="A115" s="199">
        <v>106</v>
      </c>
      <c r="B115" s="191" t="s">
        <v>412</v>
      </c>
      <c r="C115" s="199">
        <v>1</v>
      </c>
      <c r="D115" s="193">
        <v>26798</v>
      </c>
      <c r="E115" s="192">
        <v>4</v>
      </c>
      <c r="F115" s="199" t="s">
        <v>132</v>
      </c>
    </row>
    <row r="116" spans="1:6" ht="16.5" customHeight="1" x14ac:dyDescent="0.25">
      <c r="A116" s="199">
        <v>107</v>
      </c>
      <c r="B116" s="191" t="s">
        <v>413</v>
      </c>
      <c r="C116" s="199">
        <v>1</v>
      </c>
      <c r="D116" s="193">
        <v>21770</v>
      </c>
      <c r="E116" s="192">
        <v>3</v>
      </c>
      <c r="F116" s="199" t="s">
        <v>132</v>
      </c>
    </row>
    <row r="117" spans="1:6" ht="16.5" customHeight="1" x14ac:dyDescent="0.25">
      <c r="A117" s="199">
        <v>108</v>
      </c>
      <c r="B117" s="191" t="s">
        <v>414</v>
      </c>
      <c r="C117" s="199">
        <v>1</v>
      </c>
      <c r="D117" s="193">
        <v>34252</v>
      </c>
      <c r="E117" s="192">
        <v>4</v>
      </c>
      <c r="F117" s="199" t="s">
        <v>132</v>
      </c>
    </row>
    <row r="118" spans="1:6" ht="16.5" customHeight="1" x14ac:dyDescent="0.25">
      <c r="A118" s="199">
        <v>109</v>
      </c>
      <c r="B118" s="191" t="s">
        <v>415</v>
      </c>
      <c r="C118" s="199">
        <v>1</v>
      </c>
      <c r="D118" s="193">
        <v>28281</v>
      </c>
      <c r="E118" s="192">
        <v>6</v>
      </c>
      <c r="F118" s="199" t="s">
        <v>132</v>
      </c>
    </row>
    <row r="119" spans="1:6" ht="16.5" customHeight="1" x14ac:dyDescent="0.25">
      <c r="A119" s="199">
        <v>110</v>
      </c>
      <c r="B119" s="191" t="s">
        <v>416</v>
      </c>
      <c r="C119" s="199">
        <v>1</v>
      </c>
      <c r="D119" s="193">
        <v>22898</v>
      </c>
      <c r="E119" s="192">
        <v>2</v>
      </c>
      <c r="F119" s="199" t="s">
        <v>132</v>
      </c>
    </row>
    <row r="120" spans="1:6" ht="16.5" customHeight="1" x14ac:dyDescent="0.25">
      <c r="A120" s="199">
        <v>111</v>
      </c>
      <c r="B120" s="191" t="s">
        <v>417</v>
      </c>
      <c r="C120" s="199">
        <v>2</v>
      </c>
      <c r="D120" s="193">
        <v>25359</v>
      </c>
      <c r="E120" s="192">
        <v>5</v>
      </c>
      <c r="F120" s="199" t="s">
        <v>132</v>
      </c>
    </row>
    <row r="121" spans="1:6" ht="16.5" customHeight="1" x14ac:dyDescent="0.25">
      <c r="A121" s="199">
        <v>112</v>
      </c>
      <c r="B121" s="191" t="s">
        <v>418</v>
      </c>
      <c r="C121" s="199">
        <v>2</v>
      </c>
      <c r="D121" s="193">
        <v>18621</v>
      </c>
      <c r="E121" s="192">
        <v>2</v>
      </c>
      <c r="F121" s="199" t="s">
        <v>132</v>
      </c>
    </row>
    <row r="122" spans="1:6" ht="16.5" customHeight="1" x14ac:dyDescent="0.25">
      <c r="A122" s="199">
        <v>113</v>
      </c>
      <c r="B122" s="191" t="s">
        <v>419</v>
      </c>
      <c r="C122" s="199">
        <v>1</v>
      </c>
      <c r="D122" s="193">
        <v>26583</v>
      </c>
      <c r="E122" s="192">
        <v>7</v>
      </c>
      <c r="F122" s="199" t="s">
        <v>132</v>
      </c>
    </row>
    <row r="123" spans="1:6" ht="16.5" customHeight="1" x14ac:dyDescent="0.25">
      <c r="A123" s="199">
        <v>114</v>
      </c>
      <c r="B123" s="191" t="s">
        <v>420</v>
      </c>
      <c r="C123" s="199">
        <v>1</v>
      </c>
      <c r="D123" s="193">
        <v>31225</v>
      </c>
      <c r="E123" s="192">
        <v>5</v>
      </c>
      <c r="F123" s="199" t="s">
        <v>132</v>
      </c>
    </row>
    <row r="124" spans="1:6" ht="16.5" customHeight="1" x14ac:dyDescent="0.25">
      <c r="A124" s="199">
        <v>115</v>
      </c>
      <c r="B124" s="191" t="s">
        <v>421</v>
      </c>
      <c r="C124" s="199">
        <v>1</v>
      </c>
      <c r="D124" s="193">
        <v>29027</v>
      </c>
      <c r="E124" s="192">
        <v>4</v>
      </c>
      <c r="F124" s="199" t="s">
        <v>132</v>
      </c>
    </row>
    <row r="125" spans="1:6" ht="16.5" customHeight="1" x14ac:dyDescent="0.25">
      <c r="A125" s="199">
        <v>116</v>
      </c>
      <c r="B125" s="191" t="s">
        <v>422</v>
      </c>
      <c r="C125" s="199">
        <v>1</v>
      </c>
      <c r="D125" s="193">
        <v>30694</v>
      </c>
      <c r="E125" s="192">
        <v>5</v>
      </c>
      <c r="F125" s="199" t="s">
        <v>132</v>
      </c>
    </row>
    <row r="126" spans="1:6" ht="16.5" customHeight="1" x14ac:dyDescent="0.25">
      <c r="A126" s="199">
        <v>117</v>
      </c>
      <c r="B126" s="191" t="s">
        <v>423</v>
      </c>
      <c r="C126" s="199">
        <v>1</v>
      </c>
      <c r="D126" s="193">
        <v>23086</v>
      </c>
      <c r="E126" s="192">
        <v>2</v>
      </c>
      <c r="F126" s="199" t="s">
        <v>132</v>
      </c>
    </row>
    <row r="127" spans="1:6" ht="16.5" customHeight="1" x14ac:dyDescent="0.25">
      <c r="A127" s="199">
        <v>118</v>
      </c>
      <c r="B127" s="191" t="s">
        <v>424</v>
      </c>
      <c r="C127" s="199">
        <v>1</v>
      </c>
      <c r="D127" s="193">
        <v>28413</v>
      </c>
      <c r="E127" s="192">
        <v>6</v>
      </c>
      <c r="F127" s="199" t="s">
        <v>132</v>
      </c>
    </row>
    <row r="128" spans="1:6" ht="16.5" customHeight="1" x14ac:dyDescent="0.25">
      <c r="A128" s="199">
        <v>119</v>
      </c>
      <c r="B128" s="191" t="s">
        <v>425</v>
      </c>
      <c r="C128" s="199">
        <v>1</v>
      </c>
      <c r="D128" s="193">
        <v>25775</v>
      </c>
      <c r="E128" s="192">
        <v>3</v>
      </c>
      <c r="F128" s="199" t="s">
        <v>132</v>
      </c>
    </row>
    <row r="129" spans="1:6" ht="16.5" customHeight="1" x14ac:dyDescent="0.25">
      <c r="A129" s="199">
        <v>120</v>
      </c>
      <c r="B129" s="191" t="s">
        <v>426</v>
      </c>
      <c r="C129" s="199">
        <v>1</v>
      </c>
      <c r="D129" s="193">
        <v>27771</v>
      </c>
      <c r="E129" s="192">
        <v>6</v>
      </c>
      <c r="F129" s="199" t="s">
        <v>132</v>
      </c>
    </row>
    <row r="130" spans="1:6" ht="16.5" customHeight="1" x14ac:dyDescent="0.25">
      <c r="A130" s="199">
        <v>121</v>
      </c>
      <c r="B130" s="191" t="s">
        <v>427</v>
      </c>
      <c r="C130" s="199">
        <v>1</v>
      </c>
      <c r="D130" s="193">
        <v>27355</v>
      </c>
      <c r="E130" s="192">
        <v>5</v>
      </c>
      <c r="F130" s="199" t="s">
        <v>132</v>
      </c>
    </row>
    <row r="131" spans="1:6" ht="16.5" customHeight="1" x14ac:dyDescent="0.25">
      <c r="A131" s="199">
        <v>122</v>
      </c>
      <c r="B131" s="191" t="s">
        <v>428</v>
      </c>
      <c r="C131" s="199">
        <v>2</v>
      </c>
      <c r="D131" s="193">
        <v>32316</v>
      </c>
      <c r="E131" s="192">
        <v>3</v>
      </c>
      <c r="F131" s="199" t="s">
        <v>132</v>
      </c>
    </row>
    <row r="132" spans="1:6" ht="16.5" customHeight="1" x14ac:dyDescent="0.25">
      <c r="A132" s="199">
        <v>123</v>
      </c>
      <c r="B132" s="191" t="s">
        <v>429</v>
      </c>
      <c r="C132" s="199">
        <v>1</v>
      </c>
      <c r="D132" s="218">
        <v>38823</v>
      </c>
      <c r="E132" s="192">
        <v>3</v>
      </c>
      <c r="F132" s="199" t="s">
        <v>132</v>
      </c>
    </row>
    <row r="133" spans="1:6" ht="16.5" customHeight="1" x14ac:dyDescent="0.25">
      <c r="A133" s="199">
        <v>124</v>
      </c>
      <c r="B133" s="191" t="s">
        <v>430</v>
      </c>
      <c r="C133" s="199">
        <v>1</v>
      </c>
      <c r="D133" s="218">
        <v>27414</v>
      </c>
      <c r="E133" s="192">
        <v>4</v>
      </c>
      <c r="F133" s="199" t="s">
        <v>132</v>
      </c>
    </row>
    <row r="134" spans="1:6" ht="16.5" customHeight="1" x14ac:dyDescent="0.25">
      <c r="A134" s="199">
        <v>125</v>
      </c>
      <c r="B134" s="219" t="s">
        <v>437</v>
      </c>
      <c r="C134" s="197">
        <v>1</v>
      </c>
      <c r="D134" s="193">
        <v>29812</v>
      </c>
      <c r="E134" s="192">
        <v>3</v>
      </c>
      <c r="F134" s="192" t="s">
        <v>438</v>
      </c>
    </row>
    <row r="135" spans="1:6" ht="16.5" customHeight="1" x14ac:dyDescent="0.25">
      <c r="A135" s="199">
        <v>126</v>
      </c>
      <c r="B135" s="219" t="s">
        <v>439</v>
      </c>
      <c r="C135" s="197">
        <v>1</v>
      </c>
      <c r="D135" s="193">
        <v>36628</v>
      </c>
      <c r="E135" s="192">
        <v>4</v>
      </c>
      <c r="F135" s="192" t="s">
        <v>438</v>
      </c>
    </row>
    <row r="136" spans="1:6" ht="16.5" customHeight="1" x14ac:dyDescent="0.25">
      <c r="A136" s="199">
        <v>127</v>
      </c>
      <c r="B136" s="219" t="s">
        <v>440</v>
      </c>
      <c r="C136" s="197">
        <v>2</v>
      </c>
      <c r="D136" s="193">
        <v>20350</v>
      </c>
      <c r="E136" s="192">
        <v>3</v>
      </c>
      <c r="F136" s="192" t="s">
        <v>438</v>
      </c>
    </row>
    <row r="137" spans="1:6" ht="16.5" customHeight="1" x14ac:dyDescent="0.25">
      <c r="A137" s="199">
        <v>128</v>
      </c>
      <c r="B137" s="219" t="s">
        <v>441</v>
      </c>
      <c r="C137" s="197">
        <v>1</v>
      </c>
      <c r="D137" s="193">
        <v>33881</v>
      </c>
      <c r="E137" s="192">
        <v>3</v>
      </c>
      <c r="F137" s="192" t="s">
        <v>438</v>
      </c>
    </row>
    <row r="138" spans="1:6" ht="16.5" customHeight="1" x14ac:dyDescent="0.25">
      <c r="A138" s="199">
        <v>129</v>
      </c>
      <c r="B138" s="219" t="s">
        <v>442</v>
      </c>
      <c r="C138" s="197">
        <v>1</v>
      </c>
      <c r="D138" s="193">
        <v>31450</v>
      </c>
      <c r="E138" s="192">
        <v>5</v>
      </c>
      <c r="F138" s="192" t="s">
        <v>438</v>
      </c>
    </row>
    <row r="139" spans="1:6" ht="16.5" customHeight="1" x14ac:dyDescent="0.25">
      <c r="A139" s="199">
        <v>130</v>
      </c>
      <c r="B139" s="219" t="s">
        <v>443</v>
      </c>
      <c r="C139" s="197">
        <v>1</v>
      </c>
      <c r="D139" s="193">
        <v>33187</v>
      </c>
      <c r="E139" s="192">
        <v>3</v>
      </c>
      <c r="F139" s="192" t="s">
        <v>438</v>
      </c>
    </row>
    <row r="140" spans="1:6" ht="16.5" customHeight="1" x14ac:dyDescent="0.25">
      <c r="A140" s="199">
        <v>131</v>
      </c>
      <c r="B140" s="219" t="s">
        <v>848</v>
      </c>
      <c r="C140" s="197">
        <v>1</v>
      </c>
      <c r="D140" s="193">
        <v>33343</v>
      </c>
      <c r="E140" s="192">
        <v>5</v>
      </c>
      <c r="F140" s="192" t="s">
        <v>438</v>
      </c>
    </row>
    <row r="141" spans="1:6" ht="16.5" customHeight="1" x14ac:dyDescent="0.25">
      <c r="A141" s="199">
        <v>132</v>
      </c>
      <c r="B141" s="219" t="s">
        <v>444</v>
      </c>
      <c r="C141" s="197">
        <v>1</v>
      </c>
      <c r="D141" s="193">
        <v>26435</v>
      </c>
      <c r="E141" s="192">
        <v>3</v>
      </c>
      <c r="F141" s="192" t="s">
        <v>438</v>
      </c>
    </row>
    <row r="142" spans="1:6" ht="16.5" customHeight="1" x14ac:dyDescent="0.25">
      <c r="A142" s="199">
        <v>133</v>
      </c>
      <c r="B142" s="219" t="s">
        <v>445</v>
      </c>
      <c r="C142" s="197">
        <v>2</v>
      </c>
      <c r="D142" s="193">
        <v>31547</v>
      </c>
      <c r="E142" s="192">
        <v>3</v>
      </c>
      <c r="F142" s="192" t="s">
        <v>438</v>
      </c>
    </row>
    <row r="143" spans="1:6" ht="16.5" customHeight="1" x14ac:dyDescent="0.25">
      <c r="A143" s="199">
        <v>134</v>
      </c>
      <c r="B143" s="219" t="s">
        <v>446</v>
      </c>
      <c r="C143" s="197">
        <v>1</v>
      </c>
      <c r="D143" s="193">
        <v>19836</v>
      </c>
      <c r="E143" s="192">
        <v>3</v>
      </c>
      <c r="F143" s="192" t="s">
        <v>438</v>
      </c>
    </row>
    <row r="144" spans="1:6" ht="16.5" customHeight="1" x14ac:dyDescent="0.25">
      <c r="A144" s="199">
        <v>135</v>
      </c>
      <c r="B144" s="219" t="s">
        <v>447</v>
      </c>
      <c r="C144" s="197">
        <v>1</v>
      </c>
      <c r="D144" s="193">
        <v>26500</v>
      </c>
      <c r="E144" s="192">
        <v>3</v>
      </c>
      <c r="F144" s="192" t="s">
        <v>438</v>
      </c>
    </row>
    <row r="145" spans="1:6" ht="16.5" customHeight="1" x14ac:dyDescent="0.25">
      <c r="A145" s="199">
        <v>136</v>
      </c>
      <c r="B145" s="219" t="s">
        <v>448</v>
      </c>
      <c r="C145" s="197">
        <v>2</v>
      </c>
      <c r="D145" s="193">
        <v>14409</v>
      </c>
      <c r="E145" s="192">
        <v>2</v>
      </c>
      <c r="F145" s="192" t="s">
        <v>438</v>
      </c>
    </row>
    <row r="146" spans="1:6" ht="16.5" customHeight="1" x14ac:dyDescent="0.25">
      <c r="A146" s="199">
        <v>137</v>
      </c>
      <c r="B146" s="219" t="s">
        <v>449</v>
      </c>
      <c r="C146" s="197">
        <v>1</v>
      </c>
      <c r="D146" s="193">
        <v>26020</v>
      </c>
      <c r="E146" s="192">
        <v>3</v>
      </c>
      <c r="F146" s="192" t="s">
        <v>438</v>
      </c>
    </row>
    <row r="147" spans="1:6" ht="16.5" customHeight="1" x14ac:dyDescent="0.25">
      <c r="A147" s="199">
        <v>138</v>
      </c>
      <c r="B147" s="219" t="s">
        <v>450</v>
      </c>
      <c r="C147" s="197">
        <v>1</v>
      </c>
      <c r="D147" s="193">
        <v>21751</v>
      </c>
      <c r="E147" s="192">
        <v>3</v>
      </c>
      <c r="F147" s="192" t="s">
        <v>438</v>
      </c>
    </row>
    <row r="148" spans="1:6" ht="16.5" customHeight="1" x14ac:dyDescent="0.25">
      <c r="A148" s="199">
        <v>139</v>
      </c>
      <c r="B148" s="219" t="s">
        <v>451</v>
      </c>
      <c r="C148" s="197">
        <v>1</v>
      </c>
      <c r="D148" s="193">
        <v>30051</v>
      </c>
      <c r="E148" s="192">
        <v>5</v>
      </c>
      <c r="F148" s="192" t="s">
        <v>438</v>
      </c>
    </row>
    <row r="149" spans="1:6" ht="16.5" customHeight="1" x14ac:dyDescent="0.25">
      <c r="A149" s="199">
        <v>140</v>
      </c>
      <c r="B149" s="219" t="s">
        <v>452</v>
      </c>
      <c r="C149" s="197">
        <v>1</v>
      </c>
      <c r="D149" s="193">
        <v>30204</v>
      </c>
      <c r="E149" s="192">
        <v>6</v>
      </c>
      <c r="F149" s="192" t="s">
        <v>438</v>
      </c>
    </row>
    <row r="150" spans="1:6" ht="16.5" customHeight="1" x14ac:dyDescent="0.25">
      <c r="A150" s="199">
        <v>141</v>
      </c>
      <c r="B150" s="219" t="s">
        <v>453</v>
      </c>
      <c r="C150" s="197">
        <v>1</v>
      </c>
      <c r="D150" s="193">
        <v>31104</v>
      </c>
      <c r="E150" s="192">
        <v>4</v>
      </c>
      <c r="F150" s="192" t="s">
        <v>438</v>
      </c>
    </row>
    <row r="151" spans="1:6" ht="16.5" customHeight="1" x14ac:dyDescent="0.25">
      <c r="A151" s="199">
        <v>142</v>
      </c>
      <c r="B151" s="219" t="s">
        <v>454</v>
      </c>
      <c r="C151" s="197">
        <v>1</v>
      </c>
      <c r="D151" s="193">
        <v>33026</v>
      </c>
      <c r="E151" s="192">
        <v>4</v>
      </c>
      <c r="F151" s="192" t="s">
        <v>438</v>
      </c>
    </row>
    <row r="152" spans="1:6" ht="16.5" customHeight="1" x14ac:dyDescent="0.25">
      <c r="A152" s="199">
        <v>143</v>
      </c>
      <c r="B152" s="219" t="s">
        <v>455</v>
      </c>
      <c r="C152" s="197">
        <v>1</v>
      </c>
      <c r="D152" s="193">
        <v>30711</v>
      </c>
      <c r="E152" s="192">
        <v>4</v>
      </c>
      <c r="F152" s="192" t="s">
        <v>438</v>
      </c>
    </row>
    <row r="153" spans="1:6" ht="16.5" customHeight="1" x14ac:dyDescent="0.25">
      <c r="A153" s="199">
        <v>144</v>
      </c>
      <c r="B153" s="219" t="s">
        <v>456</v>
      </c>
      <c r="C153" s="197">
        <v>1</v>
      </c>
      <c r="D153" s="193">
        <v>24575</v>
      </c>
      <c r="E153" s="192">
        <v>4</v>
      </c>
      <c r="F153" s="192" t="s">
        <v>438</v>
      </c>
    </row>
    <row r="154" spans="1:6" ht="16.5" customHeight="1" x14ac:dyDescent="0.25">
      <c r="A154" s="199">
        <v>145</v>
      </c>
      <c r="B154" s="219" t="s">
        <v>480</v>
      </c>
      <c r="C154" s="197">
        <v>1</v>
      </c>
      <c r="D154" s="193">
        <v>32836</v>
      </c>
      <c r="E154" s="192">
        <v>5</v>
      </c>
      <c r="F154" s="199" t="s">
        <v>134</v>
      </c>
    </row>
    <row r="155" spans="1:6" ht="16.5" customHeight="1" x14ac:dyDescent="0.25">
      <c r="A155" s="199">
        <v>146</v>
      </c>
      <c r="B155" s="219" t="s">
        <v>481</v>
      </c>
      <c r="C155" s="197">
        <v>1</v>
      </c>
      <c r="D155" s="193">
        <v>32677</v>
      </c>
      <c r="E155" s="192">
        <v>6</v>
      </c>
      <c r="F155" s="199" t="s">
        <v>134</v>
      </c>
    </row>
    <row r="156" spans="1:6" ht="16.5" customHeight="1" x14ac:dyDescent="0.25">
      <c r="A156" s="199">
        <v>147</v>
      </c>
      <c r="B156" s="219" t="s">
        <v>482</v>
      </c>
      <c r="C156" s="197">
        <v>1</v>
      </c>
      <c r="D156" s="193">
        <v>26473</v>
      </c>
      <c r="E156" s="192">
        <v>4</v>
      </c>
      <c r="F156" s="199" t="s">
        <v>134</v>
      </c>
    </row>
    <row r="157" spans="1:6" ht="16.5" customHeight="1" x14ac:dyDescent="0.25">
      <c r="A157" s="199">
        <v>148</v>
      </c>
      <c r="B157" s="219" t="s">
        <v>483</v>
      </c>
      <c r="C157" s="197">
        <v>1</v>
      </c>
      <c r="D157" s="193">
        <v>29614</v>
      </c>
      <c r="E157" s="192">
        <v>7</v>
      </c>
      <c r="F157" s="199" t="s">
        <v>134</v>
      </c>
    </row>
    <row r="158" spans="1:6" ht="16.5" customHeight="1" x14ac:dyDescent="0.25">
      <c r="A158" s="199">
        <v>149</v>
      </c>
      <c r="B158" s="219" t="s">
        <v>484</v>
      </c>
      <c r="C158" s="197">
        <v>1</v>
      </c>
      <c r="D158" s="193">
        <v>34443</v>
      </c>
      <c r="E158" s="192">
        <v>3</v>
      </c>
      <c r="F158" s="199" t="s">
        <v>134</v>
      </c>
    </row>
    <row r="159" spans="1:6" ht="16.5" customHeight="1" x14ac:dyDescent="0.25">
      <c r="A159" s="199">
        <v>150</v>
      </c>
      <c r="B159" s="219" t="s">
        <v>485</v>
      </c>
      <c r="C159" s="197">
        <v>1</v>
      </c>
      <c r="D159" s="193">
        <v>28418</v>
      </c>
      <c r="E159" s="192">
        <v>4</v>
      </c>
      <c r="F159" s="199" t="s">
        <v>134</v>
      </c>
    </row>
    <row r="160" spans="1:6" ht="16.5" customHeight="1" x14ac:dyDescent="0.25">
      <c r="A160" s="199">
        <v>151</v>
      </c>
      <c r="B160" s="219" t="s">
        <v>486</v>
      </c>
      <c r="C160" s="197">
        <v>1</v>
      </c>
      <c r="D160" s="193">
        <v>28716</v>
      </c>
      <c r="E160" s="192">
        <v>6</v>
      </c>
      <c r="F160" s="199" t="s">
        <v>134</v>
      </c>
    </row>
    <row r="161" spans="1:6" ht="16.5" customHeight="1" x14ac:dyDescent="0.25">
      <c r="A161" s="199">
        <v>152</v>
      </c>
      <c r="B161" s="219" t="s">
        <v>487</v>
      </c>
      <c r="C161" s="197">
        <v>2</v>
      </c>
      <c r="D161" s="193">
        <v>18496</v>
      </c>
      <c r="E161" s="192">
        <v>1</v>
      </c>
      <c r="F161" s="199" t="s">
        <v>134</v>
      </c>
    </row>
    <row r="162" spans="1:6" ht="16.5" customHeight="1" x14ac:dyDescent="0.25">
      <c r="A162" s="199">
        <v>153</v>
      </c>
      <c r="B162" s="219" t="s">
        <v>488</v>
      </c>
      <c r="C162" s="197">
        <v>1</v>
      </c>
      <c r="D162" s="193">
        <v>35860</v>
      </c>
      <c r="E162" s="192">
        <v>4</v>
      </c>
      <c r="F162" s="199" t="s">
        <v>134</v>
      </c>
    </row>
    <row r="163" spans="1:6" ht="16.5" customHeight="1" x14ac:dyDescent="0.25">
      <c r="A163" s="199">
        <v>154</v>
      </c>
      <c r="B163" s="219" t="s">
        <v>489</v>
      </c>
      <c r="C163" s="197">
        <v>1</v>
      </c>
      <c r="D163" s="193">
        <v>32015</v>
      </c>
      <c r="E163" s="192">
        <v>4</v>
      </c>
      <c r="F163" s="199" t="s">
        <v>134</v>
      </c>
    </row>
    <row r="164" spans="1:6" ht="16.5" customHeight="1" x14ac:dyDescent="0.25">
      <c r="A164" s="199">
        <v>155</v>
      </c>
      <c r="B164" s="219" t="s">
        <v>490</v>
      </c>
      <c r="C164" s="197">
        <v>1</v>
      </c>
      <c r="D164" s="193">
        <v>21682</v>
      </c>
      <c r="E164" s="192">
        <v>8</v>
      </c>
      <c r="F164" s="199" t="s">
        <v>134</v>
      </c>
    </row>
    <row r="165" spans="1:6" ht="16.5" customHeight="1" x14ac:dyDescent="0.25">
      <c r="A165" s="199">
        <v>156</v>
      </c>
      <c r="B165" s="219" t="s">
        <v>491</v>
      </c>
      <c r="C165" s="197">
        <v>1</v>
      </c>
      <c r="D165" s="193">
        <v>26281</v>
      </c>
      <c r="E165" s="192">
        <v>4</v>
      </c>
      <c r="F165" s="199" t="s">
        <v>134</v>
      </c>
    </row>
    <row r="166" spans="1:6" ht="16.5" customHeight="1" x14ac:dyDescent="0.25">
      <c r="A166" s="199">
        <v>157</v>
      </c>
      <c r="B166" s="219" t="s">
        <v>492</v>
      </c>
      <c r="C166" s="197">
        <v>1</v>
      </c>
      <c r="D166" s="193">
        <v>28096</v>
      </c>
      <c r="E166" s="192">
        <v>4</v>
      </c>
      <c r="F166" s="199" t="s">
        <v>134</v>
      </c>
    </row>
    <row r="167" spans="1:6" ht="16.5" customHeight="1" x14ac:dyDescent="0.25">
      <c r="A167" s="199">
        <v>158</v>
      </c>
      <c r="B167" s="219" t="s">
        <v>493</v>
      </c>
      <c r="C167" s="197">
        <v>1</v>
      </c>
      <c r="D167" s="193">
        <v>31504</v>
      </c>
      <c r="E167" s="192">
        <v>4</v>
      </c>
      <c r="F167" s="199" t="s">
        <v>134</v>
      </c>
    </row>
    <row r="168" spans="1:6" ht="16.5" customHeight="1" x14ac:dyDescent="0.25">
      <c r="A168" s="199">
        <v>159</v>
      </c>
      <c r="B168" s="219" t="s">
        <v>494</v>
      </c>
      <c r="C168" s="197">
        <v>1</v>
      </c>
      <c r="D168" s="193">
        <v>30992</v>
      </c>
      <c r="E168" s="192">
        <v>5</v>
      </c>
      <c r="F168" s="199" t="s">
        <v>134</v>
      </c>
    </row>
    <row r="169" spans="1:6" ht="16.5" customHeight="1" x14ac:dyDescent="0.25">
      <c r="A169" s="199">
        <v>160</v>
      </c>
      <c r="B169" s="219" t="s">
        <v>495</v>
      </c>
      <c r="C169" s="197">
        <v>1</v>
      </c>
      <c r="D169" s="193">
        <v>26634</v>
      </c>
      <c r="E169" s="192">
        <v>6</v>
      </c>
      <c r="F169" s="199" t="s">
        <v>134</v>
      </c>
    </row>
    <row r="170" spans="1:6" ht="16.5" customHeight="1" x14ac:dyDescent="0.25">
      <c r="A170" s="199">
        <v>161</v>
      </c>
      <c r="B170" s="219" t="s">
        <v>496</v>
      </c>
      <c r="C170" s="197">
        <v>1</v>
      </c>
      <c r="D170" s="193">
        <v>29215</v>
      </c>
      <c r="E170" s="192">
        <v>4</v>
      </c>
      <c r="F170" s="199" t="s">
        <v>134</v>
      </c>
    </row>
    <row r="171" spans="1:6" ht="16.5" customHeight="1" x14ac:dyDescent="0.25">
      <c r="A171" s="199">
        <v>162</v>
      </c>
      <c r="B171" s="219" t="s">
        <v>497</v>
      </c>
      <c r="C171" s="197">
        <v>2</v>
      </c>
      <c r="D171" s="193">
        <v>27030</v>
      </c>
      <c r="E171" s="192">
        <v>2</v>
      </c>
      <c r="F171" s="199" t="s">
        <v>134</v>
      </c>
    </row>
    <row r="172" spans="1:6" ht="16.5" customHeight="1" x14ac:dyDescent="0.25">
      <c r="A172" s="199">
        <v>163</v>
      </c>
      <c r="B172" s="219" t="s">
        <v>498</v>
      </c>
      <c r="C172" s="197">
        <v>2</v>
      </c>
      <c r="D172" s="193">
        <v>30482</v>
      </c>
      <c r="E172" s="192">
        <v>2</v>
      </c>
      <c r="F172" s="199" t="s">
        <v>134</v>
      </c>
    </row>
    <row r="173" spans="1:6" ht="16.5" customHeight="1" x14ac:dyDescent="0.25">
      <c r="A173" s="199">
        <v>164</v>
      </c>
      <c r="B173" s="219" t="s">
        <v>499</v>
      </c>
      <c r="C173" s="197">
        <v>1</v>
      </c>
      <c r="D173" s="193">
        <v>35005</v>
      </c>
      <c r="E173" s="192">
        <v>5</v>
      </c>
      <c r="F173" s="199" t="s">
        <v>134</v>
      </c>
    </row>
    <row r="174" spans="1:6" ht="16.5" customHeight="1" x14ac:dyDescent="0.25">
      <c r="A174" s="199">
        <v>165</v>
      </c>
      <c r="B174" s="219" t="s">
        <v>500</v>
      </c>
      <c r="C174" s="197">
        <v>1</v>
      </c>
      <c r="D174" s="193">
        <v>28264</v>
      </c>
      <c r="E174" s="192">
        <v>4</v>
      </c>
      <c r="F174" s="199" t="s">
        <v>134</v>
      </c>
    </row>
    <row r="175" spans="1:6" ht="16.5" customHeight="1" x14ac:dyDescent="0.25">
      <c r="A175" s="199">
        <v>166</v>
      </c>
      <c r="B175" s="219" t="s">
        <v>501</v>
      </c>
      <c r="C175" s="197">
        <v>2</v>
      </c>
      <c r="D175" s="193">
        <v>26614</v>
      </c>
      <c r="E175" s="192">
        <v>4</v>
      </c>
      <c r="F175" s="199" t="s">
        <v>134</v>
      </c>
    </row>
    <row r="176" spans="1:6" ht="16.5" customHeight="1" x14ac:dyDescent="0.25">
      <c r="A176" s="199">
        <v>167</v>
      </c>
      <c r="B176" s="219" t="s">
        <v>502</v>
      </c>
      <c r="C176" s="197">
        <v>1</v>
      </c>
      <c r="D176" s="193">
        <v>32010</v>
      </c>
      <c r="E176" s="192">
        <v>5</v>
      </c>
      <c r="F176" s="199" t="s">
        <v>134</v>
      </c>
    </row>
    <row r="177" spans="1:6" ht="16.5" customHeight="1" x14ac:dyDescent="0.25">
      <c r="A177" s="199">
        <v>168</v>
      </c>
      <c r="B177" s="219" t="s">
        <v>503</v>
      </c>
      <c r="C177" s="197">
        <v>1</v>
      </c>
      <c r="D177" s="193">
        <v>30544</v>
      </c>
      <c r="E177" s="192">
        <v>3</v>
      </c>
      <c r="F177" s="199" t="s">
        <v>134</v>
      </c>
    </row>
    <row r="178" spans="1:6" ht="16.5" customHeight="1" x14ac:dyDescent="0.25">
      <c r="A178" s="199">
        <v>169</v>
      </c>
      <c r="B178" s="219" t="s">
        <v>504</v>
      </c>
      <c r="C178" s="197">
        <v>1</v>
      </c>
      <c r="D178" s="193">
        <v>29638</v>
      </c>
      <c r="E178" s="192">
        <v>3</v>
      </c>
      <c r="F178" s="199" t="s">
        <v>134</v>
      </c>
    </row>
    <row r="179" spans="1:6" ht="16.5" customHeight="1" x14ac:dyDescent="0.25">
      <c r="A179" s="199">
        <v>170</v>
      </c>
      <c r="B179" s="219" t="s">
        <v>505</v>
      </c>
      <c r="C179" s="197">
        <v>1</v>
      </c>
      <c r="D179" s="193">
        <v>33156</v>
      </c>
      <c r="E179" s="192">
        <v>5</v>
      </c>
      <c r="F179" s="199" t="s">
        <v>134</v>
      </c>
    </row>
    <row r="180" spans="1:6" ht="16.5" customHeight="1" x14ac:dyDescent="0.25">
      <c r="A180" s="199">
        <v>171</v>
      </c>
      <c r="B180" s="219" t="s">
        <v>506</v>
      </c>
      <c r="C180" s="197">
        <v>1</v>
      </c>
      <c r="D180" s="193">
        <v>27356</v>
      </c>
      <c r="E180" s="192">
        <v>7</v>
      </c>
      <c r="F180" s="199" t="s">
        <v>134</v>
      </c>
    </row>
    <row r="181" spans="1:6" ht="16.5" customHeight="1" x14ac:dyDescent="0.25">
      <c r="A181" s="199">
        <v>172</v>
      </c>
      <c r="B181" s="219" t="s">
        <v>507</v>
      </c>
      <c r="C181" s="197">
        <v>2</v>
      </c>
      <c r="D181" s="193">
        <v>26161</v>
      </c>
      <c r="E181" s="192">
        <v>2</v>
      </c>
      <c r="F181" s="199" t="s">
        <v>134</v>
      </c>
    </row>
    <row r="182" spans="1:6" ht="16.5" customHeight="1" x14ac:dyDescent="0.25">
      <c r="A182" s="199">
        <v>173</v>
      </c>
      <c r="B182" s="219" t="s">
        <v>508</v>
      </c>
      <c r="C182" s="197">
        <v>1</v>
      </c>
      <c r="D182" s="193">
        <v>25100</v>
      </c>
      <c r="E182" s="192">
        <v>5</v>
      </c>
      <c r="F182" s="199" t="s">
        <v>134</v>
      </c>
    </row>
    <row r="183" spans="1:6" ht="16.5" customHeight="1" x14ac:dyDescent="0.25">
      <c r="A183" s="199">
        <v>174</v>
      </c>
      <c r="B183" s="219" t="s">
        <v>509</v>
      </c>
      <c r="C183" s="197">
        <v>1</v>
      </c>
      <c r="D183" s="193">
        <v>30910</v>
      </c>
      <c r="E183" s="192">
        <v>5</v>
      </c>
      <c r="F183" s="199" t="s">
        <v>134</v>
      </c>
    </row>
    <row r="184" spans="1:6" ht="16.5" customHeight="1" x14ac:dyDescent="0.25">
      <c r="A184" s="199">
        <v>175</v>
      </c>
      <c r="B184" s="219" t="s">
        <v>510</v>
      </c>
      <c r="C184" s="197">
        <v>1</v>
      </c>
      <c r="D184" s="193">
        <v>34328</v>
      </c>
      <c r="E184" s="192">
        <v>4</v>
      </c>
      <c r="F184" s="199" t="s">
        <v>134</v>
      </c>
    </row>
    <row r="185" spans="1:6" ht="16.5" customHeight="1" x14ac:dyDescent="0.25">
      <c r="A185" s="199">
        <v>176</v>
      </c>
      <c r="B185" s="219" t="s">
        <v>511</v>
      </c>
      <c r="C185" s="197">
        <v>1</v>
      </c>
      <c r="D185" s="193">
        <v>27137</v>
      </c>
      <c r="E185" s="192">
        <v>5</v>
      </c>
      <c r="F185" s="199" t="s">
        <v>134</v>
      </c>
    </row>
    <row r="186" spans="1:6" ht="16.5" customHeight="1" x14ac:dyDescent="0.25">
      <c r="A186" s="199">
        <v>177</v>
      </c>
      <c r="B186" s="219" t="s">
        <v>512</v>
      </c>
      <c r="C186" s="197">
        <v>1</v>
      </c>
      <c r="D186" s="193">
        <v>32763</v>
      </c>
      <c r="E186" s="192">
        <v>2</v>
      </c>
      <c r="F186" s="199" t="s">
        <v>134</v>
      </c>
    </row>
    <row r="187" spans="1:6" ht="16.5" customHeight="1" x14ac:dyDescent="0.25">
      <c r="A187" s="199">
        <v>178</v>
      </c>
      <c r="B187" s="219" t="s">
        <v>513</v>
      </c>
      <c r="C187" s="197">
        <v>1</v>
      </c>
      <c r="D187" s="193">
        <v>29230</v>
      </c>
      <c r="E187" s="192">
        <v>7</v>
      </c>
      <c r="F187" s="199" t="s">
        <v>134</v>
      </c>
    </row>
    <row r="188" spans="1:6" ht="16.5" customHeight="1" x14ac:dyDescent="0.25">
      <c r="A188" s="199">
        <v>179</v>
      </c>
      <c r="B188" s="219" t="s">
        <v>514</v>
      </c>
      <c r="C188" s="197">
        <v>1</v>
      </c>
      <c r="D188" s="193">
        <v>25279</v>
      </c>
      <c r="E188" s="192">
        <v>3</v>
      </c>
      <c r="F188" s="199" t="s">
        <v>134</v>
      </c>
    </row>
    <row r="189" spans="1:6" ht="16.5" customHeight="1" x14ac:dyDescent="0.25">
      <c r="A189" s="199">
        <v>180</v>
      </c>
      <c r="B189" s="219" t="s">
        <v>515</v>
      </c>
      <c r="C189" s="197">
        <v>1</v>
      </c>
      <c r="D189" s="193">
        <v>33202</v>
      </c>
      <c r="E189" s="192">
        <v>3</v>
      </c>
      <c r="F189" s="199" t="s">
        <v>134</v>
      </c>
    </row>
    <row r="190" spans="1:6" ht="16.5" customHeight="1" x14ac:dyDescent="0.25">
      <c r="A190" s="199">
        <v>181</v>
      </c>
      <c r="B190" s="219" t="s">
        <v>516</v>
      </c>
      <c r="C190" s="197">
        <v>1</v>
      </c>
      <c r="D190" s="193">
        <v>32559</v>
      </c>
      <c r="E190" s="192">
        <v>4</v>
      </c>
      <c r="F190" s="199" t="s">
        <v>134</v>
      </c>
    </row>
    <row r="191" spans="1:6" ht="16.5" customHeight="1" x14ac:dyDescent="0.25">
      <c r="A191" s="199">
        <v>182</v>
      </c>
      <c r="B191" s="219" t="s">
        <v>517</v>
      </c>
      <c r="C191" s="197">
        <v>1</v>
      </c>
      <c r="D191" s="193">
        <v>25951</v>
      </c>
      <c r="E191" s="192">
        <v>6</v>
      </c>
      <c r="F191" s="199" t="s">
        <v>134</v>
      </c>
    </row>
    <row r="192" spans="1:6" ht="16.5" customHeight="1" x14ac:dyDescent="0.2">
      <c r="A192" s="199">
        <v>183</v>
      </c>
      <c r="B192" s="208" t="s">
        <v>525</v>
      </c>
      <c r="C192" s="199">
        <v>1</v>
      </c>
      <c r="D192" s="199" t="s">
        <v>526</v>
      </c>
      <c r="E192" s="199">
        <v>5</v>
      </c>
      <c r="F192" s="199" t="s">
        <v>135</v>
      </c>
    </row>
    <row r="193" spans="1:6" ht="16.5" customHeight="1" x14ac:dyDescent="0.2">
      <c r="A193" s="199">
        <v>184</v>
      </c>
      <c r="B193" s="208" t="s">
        <v>527</v>
      </c>
      <c r="C193" s="199">
        <v>1</v>
      </c>
      <c r="D193" s="199" t="s">
        <v>528</v>
      </c>
      <c r="E193" s="199">
        <v>5</v>
      </c>
      <c r="F193" s="199" t="s">
        <v>135</v>
      </c>
    </row>
    <row r="194" spans="1:6" ht="16.5" customHeight="1" x14ac:dyDescent="0.2">
      <c r="A194" s="199">
        <v>185</v>
      </c>
      <c r="B194" s="208" t="s">
        <v>529</v>
      </c>
      <c r="C194" s="199">
        <v>1</v>
      </c>
      <c r="D194" s="199" t="s">
        <v>530</v>
      </c>
      <c r="E194" s="199">
        <v>8</v>
      </c>
      <c r="F194" s="199" t="s">
        <v>135</v>
      </c>
    </row>
    <row r="195" spans="1:6" ht="16.5" customHeight="1" x14ac:dyDescent="0.2">
      <c r="A195" s="199">
        <v>186</v>
      </c>
      <c r="B195" s="208" t="s">
        <v>531</v>
      </c>
      <c r="C195" s="199">
        <v>1</v>
      </c>
      <c r="D195" s="218">
        <v>30443</v>
      </c>
      <c r="E195" s="199">
        <v>5</v>
      </c>
      <c r="F195" s="199" t="s">
        <v>135</v>
      </c>
    </row>
    <row r="196" spans="1:6" ht="16.5" customHeight="1" x14ac:dyDescent="0.2">
      <c r="A196" s="199">
        <v>187</v>
      </c>
      <c r="B196" s="208" t="s">
        <v>532</v>
      </c>
      <c r="C196" s="199">
        <v>2</v>
      </c>
      <c r="D196" s="199" t="s">
        <v>533</v>
      </c>
      <c r="E196" s="199">
        <v>1</v>
      </c>
      <c r="F196" s="199" t="s">
        <v>135</v>
      </c>
    </row>
    <row r="197" spans="1:6" ht="16.5" customHeight="1" x14ac:dyDescent="0.2">
      <c r="A197" s="199">
        <v>188</v>
      </c>
      <c r="B197" s="208" t="s">
        <v>534</v>
      </c>
      <c r="C197" s="199">
        <v>1</v>
      </c>
      <c r="D197" s="199" t="s">
        <v>535</v>
      </c>
      <c r="E197" s="199">
        <v>6</v>
      </c>
      <c r="F197" s="199" t="s">
        <v>135</v>
      </c>
    </row>
    <row r="198" spans="1:6" ht="16.5" customHeight="1" x14ac:dyDescent="0.2">
      <c r="A198" s="199">
        <v>189</v>
      </c>
      <c r="B198" s="208" t="s">
        <v>536</v>
      </c>
      <c r="C198" s="199">
        <v>1</v>
      </c>
      <c r="D198" s="218">
        <v>30104</v>
      </c>
      <c r="E198" s="199">
        <v>7</v>
      </c>
      <c r="F198" s="199" t="s">
        <v>135</v>
      </c>
    </row>
    <row r="199" spans="1:6" ht="16.5" customHeight="1" x14ac:dyDescent="0.2">
      <c r="A199" s="199">
        <v>190</v>
      </c>
      <c r="B199" s="208" t="s">
        <v>537</v>
      </c>
      <c r="C199" s="199">
        <v>1</v>
      </c>
      <c r="D199" s="218">
        <v>33733</v>
      </c>
      <c r="E199" s="199">
        <v>4</v>
      </c>
      <c r="F199" s="199" t="s">
        <v>135</v>
      </c>
    </row>
    <row r="200" spans="1:6" ht="16.5" customHeight="1" x14ac:dyDescent="0.2">
      <c r="A200" s="199">
        <v>191</v>
      </c>
      <c r="B200" s="208" t="s">
        <v>538</v>
      </c>
      <c r="C200" s="199">
        <v>1</v>
      </c>
      <c r="D200" s="218">
        <v>30693</v>
      </c>
      <c r="E200" s="199">
        <v>3</v>
      </c>
      <c r="F200" s="199" t="s">
        <v>135</v>
      </c>
    </row>
    <row r="201" spans="1:6" ht="16.5" customHeight="1" x14ac:dyDescent="0.2">
      <c r="A201" s="199">
        <v>192</v>
      </c>
      <c r="B201" s="208" t="s">
        <v>539</v>
      </c>
      <c r="C201" s="199">
        <v>2</v>
      </c>
      <c r="D201" s="218">
        <v>36526</v>
      </c>
      <c r="E201" s="199">
        <v>5</v>
      </c>
      <c r="F201" s="199" t="s">
        <v>135</v>
      </c>
    </row>
    <row r="202" spans="1:6" ht="16.5" customHeight="1" x14ac:dyDescent="0.2">
      <c r="A202" s="199">
        <v>193</v>
      </c>
      <c r="B202" s="208" t="s">
        <v>540</v>
      </c>
      <c r="C202" s="199">
        <v>1</v>
      </c>
      <c r="D202" s="199" t="s">
        <v>541</v>
      </c>
      <c r="E202" s="199">
        <v>6</v>
      </c>
      <c r="F202" s="199" t="s">
        <v>135</v>
      </c>
    </row>
    <row r="203" spans="1:6" ht="16.5" customHeight="1" x14ac:dyDescent="0.2">
      <c r="A203" s="199">
        <v>194</v>
      </c>
      <c r="B203" s="208" t="s">
        <v>542</v>
      </c>
      <c r="C203" s="199">
        <v>1</v>
      </c>
      <c r="D203" s="218">
        <v>35800</v>
      </c>
      <c r="E203" s="199">
        <v>2</v>
      </c>
      <c r="F203" s="199" t="s">
        <v>135</v>
      </c>
    </row>
    <row r="204" spans="1:6" ht="16.5" customHeight="1" x14ac:dyDescent="0.2">
      <c r="A204" s="199">
        <v>195</v>
      </c>
      <c r="B204" s="208" t="s">
        <v>543</v>
      </c>
      <c r="C204" s="199">
        <v>1</v>
      </c>
      <c r="D204" s="199" t="s">
        <v>544</v>
      </c>
      <c r="E204" s="199">
        <v>4</v>
      </c>
      <c r="F204" s="199" t="s">
        <v>135</v>
      </c>
    </row>
    <row r="205" spans="1:6" ht="16.5" customHeight="1" x14ac:dyDescent="0.2">
      <c r="A205" s="199">
        <v>196</v>
      </c>
      <c r="B205" s="208" t="s">
        <v>545</v>
      </c>
      <c r="C205" s="199">
        <v>1</v>
      </c>
      <c r="D205" s="218">
        <v>35287</v>
      </c>
      <c r="E205" s="199">
        <v>4</v>
      </c>
      <c r="F205" s="199" t="s">
        <v>135</v>
      </c>
    </row>
    <row r="206" spans="1:6" ht="16.5" customHeight="1" x14ac:dyDescent="0.2">
      <c r="A206" s="199">
        <v>197</v>
      </c>
      <c r="B206" s="208" t="s">
        <v>546</v>
      </c>
      <c r="C206" s="199">
        <v>1</v>
      </c>
      <c r="D206" s="218">
        <v>34579</v>
      </c>
      <c r="E206" s="199">
        <v>5</v>
      </c>
      <c r="F206" s="199" t="s">
        <v>135</v>
      </c>
    </row>
    <row r="207" spans="1:6" ht="16.5" customHeight="1" x14ac:dyDescent="0.2">
      <c r="A207" s="199">
        <v>198</v>
      </c>
      <c r="B207" s="208" t="s">
        <v>547</v>
      </c>
      <c r="C207" s="199">
        <v>1</v>
      </c>
      <c r="D207" s="199" t="s">
        <v>548</v>
      </c>
      <c r="E207" s="199">
        <v>3</v>
      </c>
      <c r="F207" s="199" t="s">
        <v>135</v>
      </c>
    </row>
    <row r="208" spans="1:6" ht="16.5" customHeight="1" x14ac:dyDescent="0.2">
      <c r="A208" s="199">
        <v>199</v>
      </c>
      <c r="B208" s="208" t="s">
        <v>549</v>
      </c>
      <c r="C208" s="199">
        <v>1</v>
      </c>
      <c r="D208" s="218">
        <v>22650</v>
      </c>
      <c r="E208" s="199">
        <v>3</v>
      </c>
      <c r="F208" s="199" t="s">
        <v>135</v>
      </c>
    </row>
    <row r="209" spans="1:6" ht="16.5" customHeight="1" x14ac:dyDescent="0.2">
      <c r="A209" s="199">
        <v>200</v>
      </c>
      <c r="B209" s="208" t="s">
        <v>550</v>
      </c>
      <c r="C209" s="199">
        <v>1</v>
      </c>
      <c r="D209" s="218">
        <v>30017</v>
      </c>
      <c r="E209" s="199">
        <v>4</v>
      </c>
      <c r="F209" s="199" t="s">
        <v>135</v>
      </c>
    </row>
    <row r="210" spans="1:6" ht="16.5" customHeight="1" x14ac:dyDescent="0.2">
      <c r="A210" s="199">
        <v>201</v>
      </c>
      <c r="B210" s="208" t="s">
        <v>551</v>
      </c>
      <c r="C210" s="199">
        <v>1</v>
      </c>
      <c r="D210" s="199" t="s">
        <v>552</v>
      </c>
      <c r="E210" s="199">
        <v>3</v>
      </c>
      <c r="F210" s="199" t="s">
        <v>135</v>
      </c>
    </row>
    <row r="211" spans="1:6" ht="16.5" customHeight="1" x14ac:dyDescent="0.2">
      <c r="A211" s="199">
        <v>202</v>
      </c>
      <c r="B211" s="208" t="s">
        <v>553</v>
      </c>
      <c r="C211" s="199">
        <v>1</v>
      </c>
      <c r="D211" s="218">
        <v>25394</v>
      </c>
      <c r="E211" s="199">
        <v>4</v>
      </c>
      <c r="F211" s="199" t="s">
        <v>135</v>
      </c>
    </row>
    <row r="212" spans="1:6" ht="16.5" customHeight="1" x14ac:dyDescent="0.2">
      <c r="A212" s="199">
        <v>203</v>
      </c>
      <c r="B212" s="208" t="s">
        <v>554</v>
      </c>
      <c r="C212" s="199">
        <v>1</v>
      </c>
      <c r="D212" s="218">
        <v>32571</v>
      </c>
      <c r="E212" s="199">
        <v>4</v>
      </c>
      <c r="F212" s="199" t="s">
        <v>135</v>
      </c>
    </row>
    <row r="213" spans="1:6" ht="16.5" customHeight="1" x14ac:dyDescent="0.2">
      <c r="A213" s="199">
        <v>204</v>
      </c>
      <c r="B213" s="208" t="s">
        <v>555</v>
      </c>
      <c r="C213" s="199">
        <v>1</v>
      </c>
      <c r="D213" s="218">
        <v>34092</v>
      </c>
      <c r="E213" s="199">
        <v>4</v>
      </c>
      <c r="F213" s="199" t="s">
        <v>135</v>
      </c>
    </row>
    <row r="214" spans="1:6" ht="16.5" customHeight="1" x14ac:dyDescent="0.2">
      <c r="A214" s="199">
        <v>205</v>
      </c>
      <c r="B214" s="208" t="s">
        <v>556</v>
      </c>
      <c r="C214" s="199">
        <v>1</v>
      </c>
      <c r="D214" s="199" t="s">
        <v>557</v>
      </c>
      <c r="E214" s="199">
        <v>4</v>
      </c>
      <c r="F214" s="199" t="s">
        <v>135</v>
      </c>
    </row>
    <row r="215" spans="1:6" ht="16.5" customHeight="1" x14ac:dyDescent="0.2">
      <c r="A215" s="199">
        <v>206</v>
      </c>
      <c r="B215" s="208" t="s">
        <v>558</v>
      </c>
      <c r="C215" s="199">
        <v>1</v>
      </c>
      <c r="D215" s="199" t="s">
        <v>559</v>
      </c>
      <c r="E215" s="199">
        <v>4</v>
      </c>
      <c r="F215" s="199" t="s">
        <v>135</v>
      </c>
    </row>
    <row r="216" spans="1:6" ht="16.5" customHeight="1" x14ac:dyDescent="0.2">
      <c r="A216" s="199">
        <v>207</v>
      </c>
      <c r="B216" s="208" t="s">
        <v>375</v>
      </c>
      <c r="C216" s="199">
        <v>1</v>
      </c>
      <c r="D216" s="218">
        <v>21984</v>
      </c>
      <c r="E216" s="199">
        <v>1</v>
      </c>
      <c r="F216" s="199" t="s">
        <v>135</v>
      </c>
    </row>
    <row r="217" spans="1:6" ht="16.5" customHeight="1" x14ac:dyDescent="0.2">
      <c r="A217" s="199">
        <v>208</v>
      </c>
      <c r="B217" s="208" t="s">
        <v>560</v>
      </c>
      <c r="C217" s="199">
        <v>1</v>
      </c>
      <c r="D217" s="199" t="s">
        <v>561</v>
      </c>
      <c r="E217" s="199">
        <v>4</v>
      </c>
      <c r="F217" s="199" t="s">
        <v>135</v>
      </c>
    </row>
    <row r="218" spans="1:6" ht="16.5" customHeight="1" x14ac:dyDescent="0.2">
      <c r="A218" s="199">
        <v>209</v>
      </c>
      <c r="B218" s="208" t="s">
        <v>562</v>
      </c>
      <c r="C218" s="199">
        <v>1</v>
      </c>
      <c r="D218" s="218">
        <v>25693</v>
      </c>
      <c r="E218" s="199">
        <v>6</v>
      </c>
      <c r="F218" s="199" t="s">
        <v>135</v>
      </c>
    </row>
    <row r="219" spans="1:6" ht="16.5" customHeight="1" x14ac:dyDescent="0.2">
      <c r="A219" s="199">
        <v>210</v>
      </c>
      <c r="B219" s="208" t="s">
        <v>563</v>
      </c>
      <c r="C219" s="199">
        <v>2</v>
      </c>
      <c r="D219" s="218">
        <v>28185</v>
      </c>
      <c r="E219" s="199">
        <v>3</v>
      </c>
      <c r="F219" s="199" t="s">
        <v>135</v>
      </c>
    </row>
    <row r="220" spans="1:6" ht="16.5" customHeight="1" x14ac:dyDescent="0.2">
      <c r="A220" s="199">
        <v>211</v>
      </c>
      <c r="B220" s="208" t="s">
        <v>564</v>
      </c>
      <c r="C220" s="199">
        <v>1</v>
      </c>
      <c r="D220" s="218">
        <v>22709</v>
      </c>
      <c r="E220" s="199">
        <v>6</v>
      </c>
      <c r="F220" s="199" t="s">
        <v>135</v>
      </c>
    </row>
    <row r="221" spans="1:6" ht="16.5" customHeight="1" x14ac:dyDescent="0.2">
      <c r="A221" s="199">
        <v>212</v>
      </c>
      <c r="B221" s="208" t="s">
        <v>565</v>
      </c>
      <c r="C221" s="199">
        <v>1</v>
      </c>
      <c r="D221" s="199" t="s">
        <v>566</v>
      </c>
      <c r="E221" s="199">
        <v>6</v>
      </c>
      <c r="F221" s="199" t="s">
        <v>135</v>
      </c>
    </row>
    <row r="222" spans="1:6" ht="16.5" customHeight="1" x14ac:dyDescent="0.2">
      <c r="A222" s="199">
        <v>213</v>
      </c>
      <c r="B222" s="208" t="s">
        <v>567</v>
      </c>
      <c r="C222" s="199">
        <v>1</v>
      </c>
      <c r="D222" s="218">
        <v>31572</v>
      </c>
      <c r="E222" s="199">
        <v>5</v>
      </c>
      <c r="F222" s="199" t="s">
        <v>135</v>
      </c>
    </row>
    <row r="223" spans="1:6" ht="16.5" customHeight="1" x14ac:dyDescent="0.2">
      <c r="A223" s="199">
        <v>214</v>
      </c>
      <c r="B223" s="208" t="s">
        <v>324</v>
      </c>
      <c r="C223" s="199">
        <v>1</v>
      </c>
      <c r="D223" s="218">
        <v>22929</v>
      </c>
      <c r="E223" s="199">
        <v>3</v>
      </c>
      <c r="F223" s="199" t="s">
        <v>135</v>
      </c>
    </row>
    <row r="224" spans="1:6" ht="16.5" customHeight="1" x14ac:dyDescent="0.2">
      <c r="A224" s="199">
        <v>215</v>
      </c>
      <c r="B224" s="208" t="s">
        <v>568</v>
      </c>
      <c r="C224" s="199">
        <v>1</v>
      </c>
      <c r="D224" s="218">
        <v>33672</v>
      </c>
      <c r="E224" s="199">
        <v>7</v>
      </c>
      <c r="F224" s="199" t="s">
        <v>135</v>
      </c>
    </row>
    <row r="225" spans="1:6" ht="16.5" customHeight="1" x14ac:dyDescent="0.2">
      <c r="A225" s="199">
        <v>216</v>
      </c>
      <c r="B225" s="208" t="s">
        <v>569</v>
      </c>
      <c r="C225" s="199">
        <v>1</v>
      </c>
      <c r="D225" s="218">
        <v>30539</v>
      </c>
      <c r="E225" s="199">
        <v>5</v>
      </c>
      <c r="F225" s="199" t="s">
        <v>135</v>
      </c>
    </row>
    <row r="226" spans="1:6" ht="16.5" customHeight="1" x14ac:dyDescent="0.2">
      <c r="A226" s="199">
        <v>217</v>
      </c>
      <c r="B226" s="208" t="s">
        <v>570</v>
      </c>
      <c r="C226" s="199">
        <v>1</v>
      </c>
      <c r="D226" s="218">
        <v>33850</v>
      </c>
      <c r="E226" s="199">
        <v>6</v>
      </c>
      <c r="F226" s="199" t="s">
        <v>135</v>
      </c>
    </row>
    <row r="227" spans="1:6" ht="16.5" customHeight="1" x14ac:dyDescent="0.2">
      <c r="A227" s="199">
        <v>218</v>
      </c>
      <c r="B227" s="208" t="s">
        <v>571</v>
      </c>
      <c r="C227" s="199">
        <v>1</v>
      </c>
      <c r="D227" s="218">
        <v>26552</v>
      </c>
      <c r="E227" s="199">
        <v>5</v>
      </c>
      <c r="F227" s="199" t="s">
        <v>135</v>
      </c>
    </row>
    <row r="228" spans="1:6" ht="16.5" customHeight="1" x14ac:dyDescent="0.2">
      <c r="A228" s="199">
        <v>219</v>
      </c>
      <c r="B228" s="208" t="s">
        <v>572</v>
      </c>
      <c r="C228" s="199">
        <v>1</v>
      </c>
      <c r="D228" s="199" t="s">
        <v>573</v>
      </c>
      <c r="E228" s="199">
        <v>4</v>
      </c>
      <c r="F228" s="199" t="s">
        <v>135</v>
      </c>
    </row>
    <row r="229" spans="1:6" ht="16.5" customHeight="1" x14ac:dyDescent="0.2">
      <c r="A229" s="199">
        <v>220</v>
      </c>
      <c r="B229" s="208" t="s">
        <v>574</v>
      </c>
      <c r="C229" s="199">
        <v>1</v>
      </c>
      <c r="D229" s="199" t="s">
        <v>575</v>
      </c>
      <c r="E229" s="199">
        <v>4</v>
      </c>
      <c r="F229" s="199" t="s">
        <v>135</v>
      </c>
    </row>
    <row r="230" spans="1:6" ht="16.5" customHeight="1" x14ac:dyDescent="0.2">
      <c r="A230" s="199">
        <v>221</v>
      </c>
      <c r="B230" s="208" t="s">
        <v>576</v>
      </c>
      <c r="C230" s="199">
        <v>1</v>
      </c>
      <c r="D230" s="199" t="s">
        <v>577</v>
      </c>
      <c r="E230" s="199">
        <v>6</v>
      </c>
      <c r="F230" s="199" t="s">
        <v>135</v>
      </c>
    </row>
    <row r="231" spans="1:6" ht="16.5" customHeight="1" x14ac:dyDescent="0.2">
      <c r="A231" s="199">
        <v>222</v>
      </c>
      <c r="B231" s="198" t="s">
        <v>578</v>
      </c>
      <c r="C231" s="199">
        <v>1</v>
      </c>
      <c r="D231" s="199" t="s">
        <v>579</v>
      </c>
      <c r="E231" s="199">
        <v>8</v>
      </c>
      <c r="F231" s="199" t="s">
        <v>135</v>
      </c>
    </row>
    <row r="232" spans="1:6" ht="16.5" customHeight="1" x14ac:dyDescent="0.2">
      <c r="A232" s="199">
        <v>223</v>
      </c>
      <c r="B232" s="208" t="s">
        <v>580</v>
      </c>
      <c r="C232" s="199">
        <v>1</v>
      </c>
      <c r="D232" s="218">
        <v>21865</v>
      </c>
      <c r="E232" s="199">
        <v>6</v>
      </c>
      <c r="F232" s="199" t="s">
        <v>135</v>
      </c>
    </row>
    <row r="233" spans="1:6" ht="16.5" customHeight="1" x14ac:dyDescent="0.2">
      <c r="A233" s="199">
        <v>224</v>
      </c>
      <c r="B233" s="208" t="s">
        <v>581</v>
      </c>
      <c r="C233" s="199">
        <v>1</v>
      </c>
      <c r="D233" s="218">
        <v>32541</v>
      </c>
      <c r="E233" s="199">
        <v>5</v>
      </c>
      <c r="F233" s="199" t="s">
        <v>135</v>
      </c>
    </row>
    <row r="234" spans="1:6" ht="16.5" customHeight="1" x14ac:dyDescent="0.2">
      <c r="A234" s="199">
        <v>225</v>
      </c>
      <c r="B234" s="208" t="s">
        <v>582</v>
      </c>
      <c r="C234" s="199">
        <v>1</v>
      </c>
      <c r="D234" s="199" t="s">
        <v>583</v>
      </c>
      <c r="E234" s="199">
        <v>6</v>
      </c>
      <c r="F234" s="199" t="s">
        <v>135</v>
      </c>
    </row>
    <row r="235" spans="1:6" ht="16.5" customHeight="1" x14ac:dyDescent="0.2">
      <c r="A235" s="199">
        <v>226</v>
      </c>
      <c r="B235" s="208" t="s">
        <v>584</v>
      </c>
      <c r="C235" s="199">
        <v>1</v>
      </c>
      <c r="D235" s="199" t="s">
        <v>585</v>
      </c>
      <c r="E235" s="199">
        <v>6</v>
      </c>
      <c r="F235" s="199" t="s">
        <v>135</v>
      </c>
    </row>
    <row r="236" spans="1:6" ht="16.5" customHeight="1" x14ac:dyDescent="0.2">
      <c r="A236" s="199">
        <v>227</v>
      </c>
      <c r="B236" s="208" t="s">
        <v>586</v>
      </c>
      <c r="C236" s="199">
        <v>1</v>
      </c>
      <c r="D236" s="218">
        <v>28888</v>
      </c>
      <c r="E236" s="199">
        <v>5</v>
      </c>
      <c r="F236" s="199" t="s">
        <v>135</v>
      </c>
    </row>
    <row r="237" spans="1:6" ht="16.5" customHeight="1" x14ac:dyDescent="0.2">
      <c r="A237" s="199">
        <v>228</v>
      </c>
      <c r="B237" s="208" t="s">
        <v>587</v>
      </c>
      <c r="C237" s="199">
        <v>1</v>
      </c>
      <c r="D237" s="218">
        <v>33399</v>
      </c>
      <c r="E237" s="199">
        <v>5</v>
      </c>
      <c r="F237" s="199" t="s">
        <v>135</v>
      </c>
    </row>
    <row r="238" spans="1:6" ht="16.5" customHeight="1" x14ac:dyDescent="0.25">
      <c r="A238" s="199">
        <v>229</v>
      </c>
      <c r="B238" s="219" t="s">
        <v>606</v>
      </c>
      <c r="C238" s="199">
        <v>1</v>
      </c>
      <c r="D238" s="193">
        <v>32520</v>
      </c>
      <c r="E238" s="192">
        <v>4</v>
      </c>
      <c r="F238" s="192" t="s">
        <v>136</v>
      </c>
    </row>
    <row r="239" spans="1:6" ht="16.5" customHeight="1" x14ac:dyDescent="0.25">
      <c r="A239" s="199">
        <v>230</v>
      </c>
      <c r="B239" s="219" t="s">
        <v>607</v>
      </c>
      <c r="C239" s="199">
        <v>1</v>
      </c>
      <c r="D239" s="193">
        <v>33069</v>
      </c>
      <c r="E239" s="192">
        <v>4</v>
      </c>
      <c r="F239" s="192" t="s">
        <v>136</v>
      </c>
    </row>
    <row r="240" spans="1:6" ht="16.5" customHeight="1" x14ac:dyDescent="0.25">
      <c r="A240" s="199">
        <v>231</v>
      </c>
      <c r="B240" s="219" t="s">
        <v>608</v>
      </c>
      <c r="C240" s="199">
        <v>2</v>
      </c>
      <c r="D240" s="193">
        <v>31369</v>
      </c>
      <c r="E240" s="192">
        <v>7</v>
      </c>
      <c r="F240" s="192" t="s">
        <v>136</v>
      </c>
    </row>
    <row r="241" spans="1:6" ht="16.5" customHeight="1" x14ac:dyDescent="0.25">
      <c r="A241" s="199">
        <v>232</v>
      </c>
      <c r="B241" s="219" t="s">
        <v>609</v>
      </c>
      <c r="C241" s="199">
        <v>1</v>
      </c>
      <c r="D241" s="193">
        <v>24877</v>
      </c>
      <c r="E241" s="192">
        <v>7</v>
      </c>
      <c r="F241" s="192" t="s">
        <v>136</v>
      </c>
    </row>
    <row r="242" spans="1:6" ht="16.5" customHeight="1" x14ac:dyDescent="0.25">
      <c r="A242" s="199">
        <v>233</v>
      </c>
      <c r="B242" s="219" t="s">
        <v>610</v>
      </c>
      <c r="C242" s="199">
        <v>1</v>
      </c>
      <c r="D242" s="193">
        <v>33108</v>
      </c>
      <c r="E242" s="192">
        <v>5</v>
      </c>
      <c r="F242" s="192" t="s">
        <v>136</v>
      </c>
    </row>
    <row r="243" spans="1:6" ht="16.5" customHeight="1" x14ac:dyDescent="0.25">
      <c r="A243" s="199">
        <v>234</v>
      </c>
      <c r="B243" s="219" t="s">
        <v>611</v>
      </c>
      <c r="C243" s="199">
        <v>1</v>
      </c>
      <c r="D243" s="193">
        <v>29012</v>
      </c>
      <c r="E243" s="192">
        <v>4</v>
      </c>
      <c r="F243" s="192" t="s">
        <v>136</v>
      </c>
    </row>
    <row r="244" spans="1:6" ht="16.5" customHeight="1" x14ac:dyDescent="0.25">
      <c r="A244" s="199">
        <v>235</v>
      </c>
      <c r="B244" s="219" t="s">
        <v>612</v>
      </c>
      <c r="C244" s="199">
        <v>1</v>
      </c>
      <c r="D244" s="193">
        <v>31756</v>
      </c>
      <c r="E244" s="192">
        <v>7</v>
      </c>
      <c r="F244" s="192" t="s">
        <v>136</v>
      </c>
    </row>
    <row r="245" spans="1:6" ht="16.5" customHeight="1" x14ac:dyDescent="0.25">
      <c r="A245" s="199">
        <v>236</v>
      </c>
      <c r="B245" s="219" t="s">
        <v>613</v>
      </c>
      <c r="C245" s="199">
        <v>1</v>
      </c>
      <c r="D245" s="193">
        <v>35141</v>
      </c>
      <c r="E245" s="192">
        <v>6</v>
      </c>
      <c r="F245" s="192" t="s">
        <v>136</v>
      </c>
    </row>
    <row r="246" spans="1:6" ht="16.5" customHeight="1" x14ac:dyDescent="0.25">
      <c r="A246" s="199">
        <v>237</v>
      </c>
      <c r="B246" s="219" t="s">
        <v>614</v>
      </c>
      <c r="C246" s="199">
        <v>1</v>
      </c>
      <c r="D246" s="193">
        <v>34041</v>
      </c>
      <c r="E246" s="192">
        <v>4</v>
      </c>
      <c r="F246" s="192" t="s">
        <v>136</v>
      </c>
    </row>
    <row r="247" spans="1:6" ht="16.5" customHeight="1" x14ac:dyDescent="0.25">
      <c r="A247" s="199">
        <v>238</v>
      </c>
      <c r="B247" s="219" t="s">
        <v>615</v>
      </c>
      <c r="C247" s="199">
        <v>1</v>
      </c>
      <c r="D247" s="193">
        <v>33072</v>
      </c>
      <c r="E247" s="192">
        <v>5</v>
      </c>
      <c r="F247" s="192" t="s">
        <v>136</v>
      </c>
    </row>
    <row r="248" spans="1:6" ht="16.5" customHeight="1" x14ac:dyDescent="0.25">
      <c r="A248" s="199">
        <v>239</v>
      </c>
      <c r="B248" s="219" t="s">
        <v>616</v>
      </c>
      <c r="C248" s="199">
        <v>1</v>
      </c>
      <c r="D248" s="193">
        <v>34521</v>
      </c>
      <c r="E248" s="192">
        <v>7</v>
      </c>
      <c r="F248" s="192" t="s">
        <v>136</v>
      </c>
    </row>
    <row r="249" spans="1:6" ht="16.5" customHeight="1" x14ac:dyDescent="0.25">
      <c r="A249" s="199">
        <v>240</v>
      </c>
      <c r="B249" s="219" t="s">
        <v>617</v>
      </c>
      <c r="C249" s="199">
        <v>1</v>
      </c>
      <c r="D249" s="193">
        <v>25660</v>
      </c>
      <c r="E249" s="192">
        <v>3</v>
      </c>
      <c r="F249" s="192" t="s">
        <v>136</v>
      </c>
    </row>
    <row r="250" spans="1:6" ht="16.5" customHeight="1" x14ac:dyDescent="0.25">
      <c r="A250" s="199">
        <v>241</v>
      </c>
      <c r="B250" s="219" t="s">
        <v>618</v>
      </c>
      <c r="C250" s="199">
        <v>1</v>
      </c>
      <c r="D250" s="193">
        <v>25627</v>
      </c>
      <c r="E250" s="192">
        <v>4</v>
      </c>
      <c r="F250" s="192" t="s">
        <v>136</v>
      </c>
    </row>
    <row r="251" spans="1:6" ht="16.5" customHeight="1" x14ac:dyDescent="0.25">
      <c r="A251" s="199">
        <v>242</v>
      </c>
      <c r="B251" s="219" t="s">
        <v>619</v>
      </c>
      <c r="C251" s="199">
        <v>1</v>
      </c>
      <c r="D251" s="193">
        <v>26179</v>
      </c>
      <c r="E251" s="192">
        <v>1</v>
      </c>
      <c r="F251" s="192" t="s">
        <v>136</v>
      </c>
    </row>
    <row r="252" spans="1:6" ht="16.5" customHeight="1" x14ac:dyDescent="0.25">
      <c r="A252" s="199">
        <v>243</v>
      </c>
      <c r="B252" s="219" t="s">
        <v>620</v>
      </c>
      <c r="C252" s="199">
        <v>1</v>
      </c>
      <c r="D252" s="193">
        <v>29591</v>
      </c>
      <c r="E252" s="192">
        <v>1</v>
      </c>
      <c r="F252" s="192" t="s">
        <v>136</v>
      </c>
    </row>
    <row r="253" spans="1:6" ht="16.5" customHeight="1" x14ac:dyDescent="0.25">
      <c r="A253" s="199">
        <v>244</v>
      </c>
      <c r="B253" s="219" t="s">
        <v>621</v>
      </c>
      <c r="C253" s="199">
        <v>1</v>
      </c>
      <c r="D253" s="193">
        <v>23044</v>
      </c>
      <c r="E253" s="192">
        <v>6</v>
      </c>
      <c r="F253" s="192" t="s">
        <v>136</v>
      </c>
    </row>
    <row r="254" spans="1:6" ht="16.5" customHeight="1" x14ac:dyDescent="0.25">
      <c r="A254" s="199">
        <v>245</v>
      </c>
      <c r="B254" s="219" t="s">
        <v>622</v>
      </c>
      <c r="C254" s="199">
        <v>1</v>
      </c>
      <c r="D254" s="193">
        <v>30286</v>
      </c>
      <c r="E254" s="192">
        <v>4</v>
      </c>
      <c r="F254" s="192" t="s">
        <v>136</v>
      </c>
    </row>
    <row r="255" spans="1:6" ht="16.5" customHeight="1" x14ac:dyDescent="0.25">
      <c r="A255" s="199">
        <v>246</v>
      </c>
      <c r="B255" s="219" t="s">
        <v>623</v>
      </c>
      <c r="C255" s="199">
        <v>2</v>
      </c>
      <c r="D255" s="193">
        <v>31113</v>
      </c>
      <c r="E255" s="192">
        <v>4</v>
      </c>
      <c r="F255" s="192" t="s">
        <v>136</v>
      </c>
    </row>
    <row r="256" spans="1:6" ht="16.5" customHeight="1" x14ac:dyDescent="0.25">
      <c r="A256" s="199">
        <v>247</v>
      </c>
      <c r="B256" s="219" t="s">
        <v>624</v>
      </c>
      <c r="C256" s="199">
        <v>1</v>
      </c>
      <c r="D256" s="193">
        <v>30033</v>
      </c>
      <c r="E256" s="192">
        <v>4</v>
      </c>
      <c r="F256" s="192" t="s">
        <v>136</v>
      </c>
    </row>
    <row r="257" spans="1:6" ht="16.5" customHeight="1" x14ac:dyDescent="0.25">
      <c r="A257" s="199">
        <v>248</v>
      </c>
      <c r="B257" s="219" t="s">
        <v>625</v>
      </c>
      <c r="C257" s="199">
        <v>2</v>
      </c>
      <c r="D257" s="193">
        <v>14671</v>
      </c>
      <c r="E257" s="192">
        <v>1</v>
      </c>
      <c r="F257" s="192" t="s">
        <v>136</v>
      </c>
    </row>
    <row r="258" spans="1:6" ht="16.5" customHeight="1" x14ac:dyDescent="0.25">
      <c r="A258" s="199">
        <v>249</v>
      </c>
      <c r="B258" s="219" t="s">
        <v>626</v>
      </c>
      <c r="C258" s="199">
        <v>1</v>
      </c>
      <c r="D258" s="193">
        <v>26947</v>
      </c>
      <c r="E258" s="192">
        <v>7</v>
      </c>
      <c r="F258" s="192" t="s">
        <v>136</v>
      </c>
    </row>
    <row r="259" spans="1:6" ht="16.5" customHeight="1" x14ac:dyDescent="0.25">
      <c r="A259" s="199">
        <v>250</v>
      </c>
      <c r="B259" s="219" t="s">
        <v>627</v>
      </c>
      <c r="C259" s="199">
        <v>1</v>
      </c>
      <c r="D259" s="193">
        <v>27486</v>
      </c>
      <c r="E259" s="192">
        <v>6</v>
      </c>
      <c r="F259" s="192" t="s">
        <v>136</v>
      </c>
    </row>
    <row r="260" spans="1:6" ht="16.5" customHeight="1" x14ac:dyDescent="0.25">
      <c r="A260" s="199">
        <v>251</v>
      </c>
      <c r="B260" s="219" t="s">
        <v>628</v>
      </c>
      <c r="C260" s="199">
        <v>2</v>
      </c>
      <c r="D260" s="193">
        <v>32010</v>
      </c>
      <c r="E260" s="192">
        <v>5</v>
      </c>
      <c r="F260" s="192" t="s">
        <v>136</v>
      </c>
    </row>
    <row r="261" spans="1:6" ht="16.5" customHeight="1" x14ac:dyDescent="0.25">
      <c r="A261" s="199">
        <v>252</v>
      </c>
      <c r="B261" s="219" t="s">
        <v>629</v>
      </c>
      <c r="C261" s="199">
        <v>1</v>
      </c>
      <c r="D261" s="193">
        <v>34852</v>
      </c>
      <c r="E261" s="192">
        <v>4</v>
      </c>
      <c r="F261" s="192" t="s">
        <v>136</v>
      </c>
    </row>
    <row r="262" spans="1:6" ht="16.5" customHeight="1" x14ac:dyDescent="0.25">
      <c r="A262" s="199">
        <v>253</v>
      </c>
      <c r="B262" s="191" t="s">
        <v>636</v>
      </c>
      <c r="C262" s="197">
        <v>1</v>
      </c>
      <c r="D262" s="192" t="s">
        <v>637</v>
      </c>
      <c r="E262" s="206">
        <v>6</v>
      </c>
      <c r="F262" s="199" t="s">
        <v>137</v>
      </c>
    </row>
    <row r="263" spans="1:6" ht="16.5" customHeight="1" x14ac:dyDescent="0.25">
      <c r="A263" s="199">
        <v>254</v>
      </c>
      <c r="B263" s="191" t="s">
        <v>638</v>
      </c>
      <c r="C263" s="197">
        <v>1</v>
      </c>
      <c r="D263" s="192" t="s">
        <v>639</v>
      </c>
      <c r="E263" s="206">
        <v>8</v>
      </c>
      <c r="F263" s="199" t="s">
        <v>137</v>
      </c>
    </row>
    <row r="264" spans="1:6" ht="16.5" customHeight="1" x14ac:dyDescent="0.25">
      <c r="A264" s="199">
        <v>255</v>
      </c>
      <c r="B264" s="191" t="s">
        <v>640</v>
      </c>
      <c r="C264" s="197">
        <v>1</v>
      </c>
      <c r="D264" s="192" t="s">
        <v>641</v>
      </c>
      <c r="E264" s="206">
        <v>3</v>
      </c>
      <c r="F264" s="199" t="s">
        <v>137</v>
      </c>
    </row>
    <row r="265" spans="1:6" ht="16.5" customHeight="1" x14ac:dyDescent="0.25">
      <c r="A265" s="199">
        <v>256</v>
      </c>
      <c r="B265" s="191" t="s">
        <v>642</v>
      </c>
      <c r="C265" s="197">
        <v>1</v>
      </c>
      <c r="D265" s="193">
        <v>30936</v>
      </c>
      <c r="E265" s="206">
        <v>6</v>
      </c>
      <c r="F265" s="199" t="s">
        <v>137</v>
      </c>
    </row>
    <row r="266" spans="1:6" ht="16.5" customHeight="1" x14ac:dyDescent="0.25">
      <c r="A266" s="199">
        <v>257</v>
      </c>
      <c r="B266" s="191" t="s">
        <v>643</v>
      </c>
      <c r="C266" s="197">
        <v>1</v>
      </c>
      <c r="D266" s="192" t="s">
        <v>644</v>
      </c>
      <c r="E266" s="206">
        <v>6</v>
      </c>
      <c r="F266" s="199" t="s">
        <v>137</v>
      </c>
    </row>
    <row r="267" spans="1:6" ht="16.5" customHeight="1" x14ac:dyDescent="0.25">
      <c r="A267" s="199">
        <v>258</v>
      </c>
      <c r="B267" s="191" t="s">
        <v>645</v>
      </c>
      <c r="C267" s="197">
        <v>1</v>
      </c>
      <c r="D267" s="193">
        <v>26518</v>
      </c>
      <c r="E267" s="206">
        <v>4</v>
      </c>
      <c r="F267" s="199" t="s">
        <v>137</v>
      </c>
    </row>
    <row r="268" spans="1:6" ht="16.5" customHeight="1" x14ac:dyDescent="0.25">
      <c r="A268" s="199">
        <v>259</v>
      </c>
      <c r="B268" s="191" t="s">
        <v>646</v>
      </c>
      <c r="C268" s="197">
        <v>1</v>
      </c>
      <c r="D268" s="192" t="s">
        <v>647</v>
      </c>
      <c r="E268" s="206">
        <v>3</v>
      </c>
      <c r="F268" s="199" t="s">
        <v>137</v>
      </c>
    </row>
    <row r="269" spans="1:6" ht="16.5" customHeight="1" x14ac:dyDescent="0.25">
      <c r="A269" s="199">
        <v>260</v>
      </c>
      <c r="B269" s="191" t="s">
        <v>648</v>
      </c>
      <c r="C269" s="197">
        <v>1</v>
      </c>
      <c r="D269" s="192" t="s">
        <v>649</v>
      </c>
      <c r="E269" s="206">
        <v>2</v>
      </c>
      <c r="F269" s="199" t="s">
        <v>137</v>
      </c>
    </row>
    <row r="270" spans="1:6" ht="16.5" customHeight="1" x14ac:dyDescent="0.25">
      <c r="A270" s="199">
        <v>261</v>
      </c>
      <c r="B270" s="191" t="s">
        <v>650</v>
      </c>
      <c r="C270" s="197">
        <v>1</v>
      </c>
      <c r="D270" s="193">
        <v>30053</v>
      </c>
      <c r="E270" s="206">
        <v>6</v>
      </c>
      <c r="F270" s="199" t="s">
        <v>137</v>
      </c>
    </row>
    <row r="271" spans="1:6" ht="16.5" customHeight="1" x14ac:dyDescent="0.25">
      <c r="A271" s="199">
        <v>262</v>
      </c>
      <c r="B271" s="191" t="s">
        <v>651</v>
      </c>
      <c r="C271" s="197">
        <v>1</v>
      </c>
      <c r="D271" s="192" t="s">
        <v>652</v>
      </c>
      <c r="E271" s="206">
        <v>5</v>
      </c>
      <c r="F271" s="199" t="s">
        <v>137</v>
      </c>
    </row>
    <row r="272" spans="1:6" ht="16.5" customHeight="1" x14ac:dyDescent="0.25">
      <c r="A272" s="199">
        <v>263</v>
      </c>
      <c r="B272" s="191" t="s">
        <v>653</v>
      </c>
      <c r="C272" s="197">
        <v>2</v>
      </c>
      <c r="D272" s="192" t="s">
        <v>654</v>
      </c>
      <c r="E272" s="206">
        <v>7</v>
      </c>
      <c r="F272" s="199" t="s">
        <v>137</v>
      </c>
    </row>
    <row r="273" spans="1:6" ht="16.5" customHeight="1" x14ac:dyDescent="0.25">
      <c r="A273" s="199">
        <v>264</v>
      </c>
      <c r="B273" s="191" t="s">
        <v>655</v>
      </c>
      <c r="C273" s="197">
        <v>1</v>
      </c>
      <c r="D273" s="192" t="s">
        <v>656</v>
      </c>
      <c r="E273" s="206">
        <v>5</v>
      </c>
      <c r="F273" s="199" t="s">
        <v>137</v>
      </c>
    </row>
    <row r="274" spans="1:6" ht="16.5" customHeight="1" x14ac:dyDescent="0.25">
      <c r="A274" s="199">
        <v>265</v>
      </c>
      <c r="B274" s="191" t="s">
        <v>657</v>
      </c>
      <c r="C274" s="197">
        <v>1</v>
      </c>
      <c r="D274" s="192" t="s">
        <v>658</v>
      </c>
      <c r="E274" s="206">
        <v>4</v>
      </c>
      <c r="F274" s="199" t="s">
        <v>137</v>
      </c>
    </row>
    <row r="275" spans="1:6" ht="16.5" customHeight="1" x14ac:dyDescent="0.25">
      <c r="A275" s="199">
        <v>266</v>
      </c>
      <c r="B275" s="191" t="s">
        <v>659</v>
      </c>
      <c r="C275" s="197">
        <v>1</v>
      </c>
      <c r="D275" s="192" t="s">
        <v>660</v>
      </c>
      <c r="E275" s="206">
        <v>5</v>
      </c>
      <c r="F275" s="199" t="s">
        <v>137</v>
      </c>
    </row>
    <row r="276" spans="1:6" ht="16.5" customHeight="1" x14ac:dyDescent="0.25">
      <c r="A276" s="199">
        <v>267</v>
      </c>
      <c r="B276" s="191" t="s">
        <v>661</v>
      </c>
      <c r="C276" s="197">
        <v>1</v>
      </c>
      <c r="D276" s="193">
        <v>32023</v>
      </c>
      <c r="E276" s="206">
        <v>4</v>
      </c>
      <c r="F276" s="199" t="s">
        <v>137</v>
      </c>
    </row>
    <row r="277" spans="1:6" ht="16.5" customHeight="1" x14ac:dyDescent="0.25">
      <c r="A277" s="199">
        <v>268</v>
      </c>
      <c r="B277" s="191" t="s">
        <v>662</v>
      </c>
      <c r="C277" s="197">
        <v>1</v>
      </c>
      <c r="D277" s="193">
        <v>31840</v>
      </c>
      <c r="E277" s="206">
        <v>5</v>
      </c>
      <c r="F277" s="199" t="s">
        <v>137</v>
      </c>
    </row>
    <row r="278" spans="1:6" ht="16.5" customHeight="1" x14ac:dyDescent="0.25">
      <c r="A278" s="199">
        <v>269</v>
      </c>
      <c r="B278" s="191" t="s">
        <v>663</v>
      </c>
      <c r="C278" s="197">
        <v>1</v>
      </c>
      <c r="D278" s="193">
        <v>32203</v>
      </c>
      <c r="E278" s="206">
        <v>5</v>
      </c>
      <c r="F278" s="199" t="s">
        <v>137</v>
      </c>
    </row>
    <row r="279" spans="1:6" ht="16.5" customHeight="1" x14ac:dyDescent="0.25">
      <c r="A279" s="199">
        <v>270</v>
      </c>
      <c r="B279" s="191" t="s">
        <v>664</v>
      </c>
      <c r="C279" s="197">
        <v>1</v>
      </c>
      <c r="D279" s="192" t="s">
        <v>665</v>
      </c>
      <c r="E279" s="206">
        <v>4</v>
      </c>
      <c r="F279" s="199" t="s">
        <v>137</v>
      </c>
    </row>
    <row r="280" spans="1:6" ht="16.5" customHeight="1" x14ac:dyDescent="0.25">
      <c r="A280" s="199">
        <v>271</v>
      </c>
      <c r="B280" s="191" t="s">
        <v>666</v>
      </c>
      <c r="C280" s="197">
        <v>1</v>
      </c>
      <c r="D280" s="193">
        <v>31210</v>
      </c>
      <c r="E280" s="206">
        <v>4</v>
      </c>
      <c r="F280" s="199" t="s">
        <v>137</v>
      </c>
    </row>
    <row r="281" spans="1:6" ht="16.5" customHeight="1" x14ac:dyDescent="0.25">
      <c r="A281" s="199">
        <v>272</v>
      </c>
      <c r="B281" s="191" t="s">
        <v>667</v>
      </c>
      <c r="C281" s="197">
        <v>1</v>
      </c>
      <c r="D281" s="192" t="s">
        <v>668</v>
      </c>
      <c r="E281" s="206">
        <v>2</v>
      </c>
      <c r="F281" s="199" t="s">
        <v>137</v>
      </c>
    </row>
    <row r="282" spans="1:6" ht="16.5" customHeight="1" x14ac:dyDescent="0.25">
      <c r="A282" s="199">
        <v>273</v>
      </c>
      <c r="B282" s="191" t="s">
        <v>669</v>
      </c>
      <c r="C282" s="197">
        <v>1</v>
      </c>
      <c r="D282" s="193">
        <v>31962</v>
      </c>
      <c r="E282" s="206">
        <v>4</v>
      </c>
      <c r="F282" s="199" t="s">
        <v>137</v>
      </c>
    </row>
    <row r="283" spans="1:6" ht="16.5" customHeight="1" x14ac:dyDescent="0.25">
      <c r="A283" s="199">
        <v>274</v>
      </c>
      <c r="B283" s="191" t="s">
        <v>670</v>
      </c>
      <c r="C283" s="197">
        <v>1</v>
      </c>
      <c r="D283" s="192" t="s">
        <v>671</v>
      </c>
      <c r="E283" s="206">
        <v>3</v>
      </c>
      <c r="F283" s="199" t="s">
        <v>137</v>
      </c>
    </row>
    <row r="284" spans="1:6" ht="16.5" customHeight="1" x14ac:dyDescent="0.25">
      <c r="A284" s="199">
        <v>275</v>
      </c>
      <c r="B284" s="191" t="s">
        <v>672</v>
      </c>
      <c r="C284" s="197">
        <v>1</v>
      </c>
      <c r="D284" s="192" t="s">
        <v>673</v>
      </c>
      <c r="E284" s="206">
        <v>6</v>
      </c>
      <c r="F284" s="199" t="s">
        <v>137</v>
      </c>
    </row>
    <row r="285" spans="1:6" ht="16.5" customHeight="1" x14ac:dyDescent="0.25">
      <c r="A285" s="199">
        <v>276</v>
      </c>
      <c r="B285" s="191" t="s">
        <v>674</v>
      </c>
      <c r="C285" s="197">
        <v>1</v>
      </c>
      <c r="D285" s="193">
        <v>30965</v>
      </c>
      <c r="E285" s="206">
        <v>5</v>
      </c>
      <c r="F285" s="199" t="s">
        <v>137</v>
      </c>
    </row>
    <row r="286" spans="1:6" ht="16.5" customHeight="1" x14ac:dyDescent="0.25">
      <c r="A286" s="199">
        <v>277</v>
      </c>
      <c r="B286" s="191" t="s">
        <v>675</v>
      </c>
      <c r="C286" s="197">
        <v>1</v>
      </c>
      <c r="D286" s="192" t="s">
        <v>676</v>
      </c>
      <c r="E286" s="206">
        <v>1</v>
      </c>
      <c r="F286" s="199" t="s">
        <v>137</v>
      </c>
    </row>
    <row r="287" spans="1:6" ht="16.5" customHeight="1" x14ac:dyDescent="0.25">
      <c r="A287" s="199">
        <v>278</v>
      </c>
      <c r="B287" s="191" t="s">
        <v>677</v>
      </c>
      <c r="C287" s="197">
        <v>1</v>
      </c>
      <c r="D287" s="193">
        <v>24451</v>
      </c>
      <c r="E287" s="206">
        <v>7</v>
      </c>
      <c r="F287" s="199" t="s">
        <v>137</v>
      </c>
    </row>
    <row r="288" spans="1:6" ht="16.5" customHeight="1" x14ac:dyDescent="0.25">
      <c r="A288" s="199">
        <v>279</v>
      </c>
      <c r="B288" s="191" t="s">
        <v>532</v>
      </c>
      <c r="C288" s="197">
        <v>2</v>
      </c>
      <c r="D288" s="193">
        <v>27703</v>
      </c>
      <c r="E288" s="206">
        <v>5</v>
      </c>
      <c r="F288" s="199" t="s">
        <v>137</v>
      </c>
    </row>
    <row r="289" spans="1:6" ht="16.5" customHeight="1" x14ac:dyDescent="0.25">
      <c r="A289" s="199">
        <v>280</v>
      </c>
      <c r="B289" s="191" t="s">
        <v>678</v>
      </c>
      <c r="C289" s="197">
        <v>1</v>
      </c>
      <c r="D289" s="192" t="s">
        <v>679</v>
      </c>
      <c r="E289" s="206">
        <v>6</v>
      </c>
      <c r="F289" s="199" t="s">
        <v>137</v>
      </c>
    </row>
    <row r="290" spans="1:6" ht="16.5" customHeight="1" x14ac:dyDescent="0.25">
      <c r="A290" s="199">
        <v>281</v>
      </c>
      <c r="B290" s="191" t="s">
        <v>680</v>
      </c>
      <c r="C290" s="197">
        <v>1</v>
      </c>
      <c r="D290" s="192" t="s">
        <v>681</v>
      </c>
      <c r="E290" s="206">
        <v>7</v>
      </c>
      <c r="F290" s="199" t="s">
        <v>137</v>
      </c>
    </row>
    <row r="291" spans="1:6" ht="16.5" customHeight="1" x14ac:dyDescent="0.25">
      <c r="A291" s="199">
        <v>282</v>
      </c>
      <c r="B291" s="191" t="s">
        <v>682</v>
      </c>
      <c r="C291" s="197">
        <v>1</v>
      </c>
      <c r="D291" s="192" t="s">
        <v>683</v>
      </c>
      <c r="E291" s="206">
        <v>6</v>
      </c>
      <c r="F291" s="199" t="s">
        <v>137</v>
      </c>
    </row>
    <row r="292" spans="1:6" ht="16.5" customHeight="1" x14ac:dyDescent="0.25">
      <c r="A292" s="199">
        <v>283</v>
      </c>
      <c r="B292" s="191" t="s">
        <v>684</v>
      </c>
      <c r="C292" s="197">
        <v>1</v>
      </c>
      <c r="D292" s="193">
        <v>24139</v>
      </c>
      <c r="E292" s="206">
        <v>7</v>
      </c>
      <c r="F292" s="199" t="s">
        <v>137</v>
      </c>
    </row>
    <row r="293" spans="1:6" ht="16.5" customHeight="1" x14ac:dyDescent="0.25">
      <c r="A293" s="199">
        <v>284</v>
      </c>
      <c r="B293" s="191" t="s">
        <v>685</v>
      </c>
      <c r="C293" s="197">
        <v>1</v>
      </c>
      <c r="D293" s="192" t="s">
        <v>686</v>
      </c>
      <c r="E293" s="206">
        <v>5</v>
      </c>
      <c r="F293" s="199" t="s">
        <v>137</v>
      </c>
    </row>
    <row r="294" spans="1:6" ht="16.5" customHeight="1" x14ac:dyDescent="0.25">
      <c r="A294" s="199">
        <v>285</v>
      </c>
      <c r="B294" s="191" t="s">
        <v>687</v>
      </c>
      <c r="C294" s="197">
        <v>1</v>
      </c>
      <c r="D294" s="193">
        <v>27345</v>
      </c>
      <c r="E294" s="206">
        <v>3</v>
      </c>
      <c r="F294" s="199" t="s">
        <v>137</v>
      </c>
    </row>
    <row r="295" spans="1:6" ht="16.5" customHeight="1" x14ac:dyDescent="0.25">
      <c r="A295" s="199">
        <v>286</v>
      </c>
      <c r="B295" s="191" t="s">
        <v>688</v>
      </c>
      <c r="C295" s="197">
        <v>1</v>
      </c>
      <c r="D295" s="193">
        <v>24362</v>
      </c>
      <c r="E295" s="206">
        <v>8</v>
      </c>
      <c r="F295" s="199" t="s">
        <v>137</v>
      </c>
    </row>
    <row r="296" spans="1:6" ht="16.5" customHeight="1" x14ac:dyDescent="0.25">
      <c r="A296" s="199">
        <v>287</v>
      </c>
      <c r="B296" s="191" t="s">
        <v>689</v>
      </c>
      <c r="C296" s="197">
        <v>1</v>
      </c>
      <c r="D296" s="193">
        <v>28709</v>
      </c>
      <c r="E296" s="206">
        <v>3</v>
      </c>
      <c r="F296" s="199" t="s">
        <v>137</v>
      </c>
    </row>
    <row r="297" spans="1:6" ht="16.5" customHeight="1" x14ac:dyDescent="0.25">
      <c r="A297" s="199">
        <v>288</v>
      </c>
      <c r="B297" s="191" t="s">
        <v>690</v>
      </c>
      <c r="C297" s="197">
        <v>1</v>
      </c>
      <c r="D297" s="192" t="s">
        <v>691</v>
      </c>
      <c r="E297" s="206">
        <v>4</v>
      </c>
      <c r="F297" s="199" t="s">
        <v>137</v>
      </c>
    </row>
    <row r="298" spans="1:6" ht="16.5" customHeight="1" x14ac:dyDescent="0.25">
      <c r="A298" s="199">
        <v>289</v>
      </c>
      <c r="B298" s="191" t="s">
        <v>694</v>
      </c>
      <c r="C298" s="197">
        <v>1</v>
      </c>
      <c r="D298" s="193">
        <v>32739</v>
      </c>
      <c r="E298" s="192">
        <v>2</v>
      </c>
      <c r="F298" s="199" t="s">
        <v>138</v>
      </c>
    </row>
    <row r="299" spans="1:6" ht="16.5" customHeight="1" x14ac:dyDescent="0.25">
      <c r="A299" s="199">
        <v>290</v>
      </c>
      <c r="B299" s="191" t="s">
        <v>695</v>
      </c>
      <c r="C299" s="197">
        <v>1</v>
      </c>
      <c r="D299" s="193">
        <v>31093</v>
      </c>
      <c r="E299" s="192">
        <v>3</v>
      </c>
      <c r="F299" s="199" t="s">
        <v>138</v>
      </c>
    </row>
    <row r="300" spans="1:6" ht="16.5" customHeight="1" x14ac:dyDescent="0.25">
      <c r="A300" s="199">
        <v>291</v>
      </c>
      <c r="B300" s="191" t="s">
        <v>696</v>
      </c>
      <c r="C300" s="197">
        <v>1</v>
      </c>
      <c r="D300" s="193">
        <v>31863</v>
      </c>
      <c r="E300" s="192">
        <v>3</v>
      </c>
      <c r="F300" s="199" t="s">
        <v>138</v>
      </c>
    </row>
    <row r="301" spans="1:6" ht="16.5" customHeight="1" x14ac:dyDescent="0.25">
      <c r="A301" s="199">
        <v>292</v>
      </c>
      <c r="B301" s="191" t="s">
        <v>697</v>
      </c>
      <c r="C301" s="197">
        <v>1</v>
      </c>
      <c r="D301" s="193">
        <v>31944</v>
      </c>
      <c r="E301" s="192">
        <v>4</v>
      </c>
      <c r="F301" s="199" t="s">
        <v>138</v>
      </c>
    </row>
    <row r="302" spans="1:6" ht="16.5" customHeight="1" x14ac:dyDescent="0.25">
      <c r="A302" s="199">
        <v>293</v>
      </c>
      <c r="B302" s="191" t="s">
        <v>698</v>
      </c>
      <c r="C302" s="197">
        <v>1</v>
      </c>
      <c r="D302" s="193">
        <v>29419</v>
      </c>
      <c r="E302" s="192">
        <v>5</v>
      </c>
      <c r="F302" s="199" t="s">
        <v>138</v>
      </c>
    </row>
    <row r="303" spans="1:6" ht="16.5" customHeight="1" x14ac:dyDescent="0.25">
      <c r="A303" s="199">
        <v>294</v>
      </c>
      <c r="B303" s="191" t="s">
        <v>699</v>
      </c>
      <c r="C303" s="197">
        <v>1</v>
      </c>
      <c r="D303" s="193">
        <v>31575</v>
      </c>
      <c r="E303" s="192">
        <v>3</v>
      </c>
      <c r="F303" s="199" t="s">
        <v>138</v>
      </c>
    </row>
    <row r="304" spans="1:6" ht="16.5" customHeight="1" x14ac:dyDescent="0.25">
      <c r="A304" s="199">
        <v>295</v>
      </c>
      <c r="B304" s="191" t="s">
        <v>700</v>
      </c>
      <c r="C304" s="197">
        <v>1</v>
      </c>
      <c r="D304" s="193">
        <v>31665</v>
      </c>
      <c r="E304" s="192">
        <v>5</v>
      </c>
      <c r="F304" s="199" t="s">
        <v>138</v>
      </c>
    </row>
    <row r="305" spans="1:6" ht="16.5" customHeight="1" x14ac:dyDescent="0.25">
      <c r="A305" s="199">
        <v>296</v>
      </c>
      <c r="B305" s="191" t="s">
        <v>242</v>
      </c>
      <c r="C305" s="197">
        <v>1</v>
      </c>
      <c r="D305" s="193">
        <v>31568</v>
      </c>
      <c r="E305" s="192">
        <v>4</v>
      </c>
      <c r="F305" s="199" t="s">
        <v>138</v>
      </c>
    </row>
    <row r="306" spans="1:6" ht="16.5" customHeight="1" x14ac:dyDescent="0.25">
      <c r="A306" s="199">
        <v>297</v>
      </c>
      <c r="B306" s="191" t="s">
        <v>701</v>
      </c>
      <c r="C306" s="197">
        <v>1</v>
      </c>
      <c r="D306" s="193">
        <v>31982</v>
      </c>
      <c r="E306" s="192">
        <v>4</v>
      </c>
      <c r="F306" s="199" t="s">
        <v>138</v>
      </c>
    </row>
    <row r="307" spans="1:6" ht="16.5" customHeight="1" x14ac:dyDescent="0.25">
      <c r="A307" s="199">
        <v>298</v>
      </c>
      <c r="B307" s="191" t="s">
        <v>702</v>
      </c>
      <c r="C307" s="197">
        <v>2</v>
      </c>
      <c r="D307" s="193">
        <v>27457</v>
      </c>
      <c r="E307" s="192">
        <v>2</v>
      </c>
      <c r="F307" s="199" t="s">
        <v>138</v>
      </c>
    </row>
    <row r="308" spans="1:6" ht="16.5" customHeight="1" x14ac:dyDescent="0.25">
      <c r="A308" s="199">
        <v>299</v>
      </c>
      <c r="B308" s="191" t="s">
        <v>703</v>
      </c>
      <c r="C308" s="197">
        <v>1</v>
      </c>
      <c r="D308" s="193">
        <v>31814</v>
      </c>
      <c r="E308" s="192">
        <v>5</v>
      </c>
      <c r="F308" s="199" t="s">
        <v>138</v>
      </c>
    </row>
    <row r="309" spans="1:6" ht="16.5" customHeight="1" x14ac:dyDescent="0.25">
      <c r="A309" s="199">
        <v>300</v>
      </c>
      <c r="B309" s="191" t="s">
        <v>704</v>
      </c>
      <c r="C309" s="197">
        <v>1</v>
      </c>
      <c r="D309" s="193">
        <v>34032</v>
      </c>
      <c r="E309" s="192">
        <v>3</v>
      </c>
      <c r="F309" s="199" t="s">
        <v>138</v>
      </c>
    </row>
    <row r="310" spans="1:6" ht="16.5" customHeight="1" x14ac:dyDescent="0.25">
      <c r="A310" s="199">
        <v>301</v>
      </c>
      <c r="B310" s="191" t="s">
        <v>705</v>
      </c>
      <c r="C310" s="197">
        <v>2</v>
      </c>
      <c r="D310" s="192" t="s">
        <v>706</v>
      </c>
      <c r="E310" s="192">
        <v>4</v>
      </c>
      <c r="F310" s="199" t="s">
        <v>138</v>
      </c>
    </row>
    <row r="311" spans="1:6" ht="16.5" customHeight="1" x14ac:dyDescent="0.25">
      <c r="A311" s="199">
        <v>302</v>
      </c>
      <c r="B311" s="191" t="s">
        <v>707</v>
      </c>
      <c r="C311" s="197">
        <v>1</v>
      </c>
      <c r="D311" s="193">
        <v>33131</v>
      </c>
      <c r="E311" s="192">
        <v>3</v>
      </c>
      <c r="F311" s="199" t="s">
        <v>138</v>
      </c>
    </row>
    <row r="312" spans="1:6" ht="16.5" customHeight="1" x14ac:dyDescent="0.25">
      <c r="A312" s="199">
        <v>303</v>
      </c>
      <c r="B312" s="191" t="s">
        <v>708</v>
      </c>
      <c r="C312" s="197">
        <v>1</v>
      </c>
      <c r="D312" s="193">
        <v>30438</v>
      </c>
      <c r="E312" s="192">
        <v>2</v>
      </c>
      <c r="F312" s="199" t="s">
        <v>138</v>
      </c>
    </row>
    <row r="313" spans="1:6" ht="16.5" customHeight="1" x14ac:dyDescent="0.25">
      <c r="A313" s="199">
        <v>304</v>
      </c>
      <c r="B313" s="191" t="s">
        <v>709</v>
      </c>
      <c r="C313" s="197">
        <v>1</v>
      </c>
      <c r="D313" s="193">
        <v>29038</v>
      </c>
      <c r="E313" s="192">
        <v>5</v>
      </c>
      <c r="F313" s="199" t="s">
        <v>138</v>
      </c>
    </row>
    <row r="314" spans="1:6" ht="16.5" customHeight="1" x14ac:dyDescent="0.25">
      <c r="A314" s="199">
        <v>305</v>
      </c>
      <c r="B314" s="191" t="s">
        <v>710</v>
      </c>
      <c r="C314" s="197">
        <v>1</v>
      </c>
      <c r="D314" s="193">
        <v>29646</v>
      </c>
      <c r="E314" s="192">
        <v>5</v>
      </c>
      <c r="F314" s="199" t="s">
        <v>138</v>
      </c>
    </row>
    <row r="315" spans="1:6" ht="16.5" customHeight="1" x14ac:dyDescent="0.25">
      <c r="A315" s="199">
        <v>306</v>
      </c>
      <c r="B315" s="191" t="s">
        <v>711</v>
      </c>
      <c r="C315" s="197">
        <v>1</v>
      </c>
      <c r="D315" s="193">
        <v>27257</v>
      </c>
      <c r="E315" s="192">
        <v>3</v>
      </c>
      <c r="F315" s="199" t="s">
        <v>138</v>
      </c>
    </row>
    <row r="316" spans="1:6" ht="16.5" customHeight="1" x14ac:dyDescent="0.25">
      <c r="A316" s="199">
        <v>307</v>
      </c>
      <c r="B316" s="191" t="s">
        <v>712</v>
      </c>
      <c r="C316" s="197">
        <v>1</v>
      </c>
      <c r="D316" s="193">
        <v>32140</v>
      </c>
      <c r="E316" s="192">
        <v>4</v>
      </c>
      <c r="F316" s="199" t="s">
        <v>138</v>
      </c>
    </row>
    <row r="317" spans="1:6" ht="16.5" customHeight="1" x14ac:dyDescent="0.25">
      <c r="A317" s="199">
        <v>308</v>
      </c>
      <c r="B317" s="191" t="s">
        <v>713</v>
      </c>
      <c r="C317" s="197">
        <v>1</v>
      </c>
      <c r="D317" s="193">
        <v>30178</v>
      </c>
      <c r="E317" s="192">
        <v>3</v>
      </c>
      <c r="F317" s="199" t="s">
        <v>138</v>
      </c>
    </row>
    <row r="318" spans="1:6" ht="16.5" customHeight="1" x14ac:dyDescent="0.25">
      <c r="A318" s="199">
        <v>309</v>
      </c>
      <c r="B318" s="191" t="s">
        <v>714</v>
      </c>
      <c r="C318" s="197">
        <v>1</v>
      </c>
      <c r="D318" s="193">
        <v>34037</v>
      </c>
      <c r="E318" s="192">
        <v>4</v>
      </c>
      <c r="F318" s="199" t="s">
        <v>138</v>
      </c>
    </row>
    <row r="319" spans="1:6" ht="16.5" customHeight="1" x14ac:dyDescent="0.25">
      <c r="A319" s="199">
        <v>310</v>
      </c>
      <c r="B319" s="191" t="s">
        <v>715</v>
      </c>
      <c r="C319" s="197">
        <v>1</v>
      </c>
      <c r="D319" s="193">
        <v>35125</v>
      </c>
      <c r="E319" s="192">
        <v>5</v>
      </c>
      <c r="F319" s="199" t="s">
        <v>138</v>
      </c>
    </row>
    <row r="320" spans="1:6" ht="16.5" customHeight="1" x14ac:dyDescent="0.25">
      <c r="A320" s="199">
        <v>311</v>
      </c>
      <c r="B320" s="191" t="s">
        <v>716</v>
      </c>
      <c r="C320" s="197">
        <v>1</v>
      </c>
      <c r="D320" s="193">
        <v>31727</v>
      </c>
      <c r="E320" s="192">
        <v>4</v>
      </c>
      <c r="F320" s="199" t="s">
        <v>138</v>
      </c>
    </row>
    <row r="321" spans="1:6" ht="16.5" customHeight="1" x14ac:dyDescent="0.2">
      <c r="A321" s="199">
        <v>312</v>
      </c>
      <c r="B321" s="208" t="s">
        <v>728</v>
      </c>
      <c r="C321" s="199">
        <v>1</v>
      </c>
      <c r="D321" s="218">
        <v>30985</v>
      </c>
      <c r="E321" s="199">
        <v>6</v>
      </c>
      <c r="F321" s="199" t="s">
        <v>139</v>
      </c>
    </row>
    <row r="322" spans="1:6" ht="16.5" customHeight="1" x14ac:dyDescent="0.2">
      <c r="A322" s="199">
        <v>313</v>
      </c>
      <c r="B322" s="208" t="s">
        <v>729</v>
      </c>
      <c r="C322" s="199">
        <v>1</v>
      </c>
      <c r="D322" s="199" t="s">
        <v>730</v>
      </c>
      <c r="E322" s="199">
        <v>2</v>
      </c>
      <c r="F322" s="199" t="s">
        <v>139</v>
      </c>
    </row>
    <row r="323" spans="1:6" ht="16.5" customHeight="1" x14ac:dyDescent="0.2">
      <c r="A323" s="199">
        <v>314</v>
      </c>
      <c r="B323" s="208" t="s">
        <v>731</v>
      </c>
      <c r="C323" s="199">
        <v>1</v>
      </c>
      <c r="D323" s="218">
        <v>34612</v>
      </c>
      <c r="E323" s="199">
        <v>2</v>
      </c>
      <c r="F323" s="199" t="s">
        <v>139</v>
      </c>
    </row>
    <row r="324" spans="1:6" ht="16.5" customHeight="1" x14ac:dyDescent="0.2">
      <c r="A324" s="199">
        <v>315</v>
      </c>
      <c r="B324" s="208" t="s">
        <v>732</v>
      </c>
      <c r="C324" s="199">
        <v>1</v>
      </c>
      <c r="D324" s="199" t="s">
        <v>733</v>
      </c>
      <c r="E324" s="199">
        <v>5</v>
      </c>
      <c r="F324" s="199" t="s">
        <v>139</v>
      </c>
    </row>
    <row r="325" spans="1:6" ht="16.5" customHeight="1" x14ac:dyDescent="0.2">
      <c r="A325" s="199">
        <v>316</v>
      </c>
      <c r="B325" s="208" t="s">
        <v>734</v>
      </c>
      <c r="C325" s="199">
        <v>1</v>
      </c>
      <c r="D325" s="199" t="s">
        <v>735</v>
      </c>
      <c r="E325" s="199">
        <v>4</v>
      </c>
      <c r="F325" s="199" t="s">
        <v>139</v>
      </c>
    </row>
    <row r="326" spans="1:6" ht="16.5" customHeight="1" x14ac:dyDescent="0.2">
      <c r="A326" s="199">
        <v>317</v>
      </c>
      <c r="B326" s="208" t="s">
        <v>736</v>
      </c>
      <c r="C326" s="199">
        <v>1</v>
      </c>
      <c r="D326" s="199">
        <v>1987</v>
      </c>
      <c r="E326" s="199">
        <v>7</v>
      </c>
      <c r="F326" s="199" t="s">
        <v>139</v>
      </c>
    </row>
    <row r="327" spans="1:6" ht="16.5" customHeight="1" x14ac:dyDescent="0.2">
      <c r="A327" s="199">
        <v>318</v>
      </c>
      <c r="B327" s="208" t="s">
        <v>737</v>
      </c>
      <c r="C327" s="199">
        <v>1</v>
      </c>
      <c r="D327" s="218">
        <v>29560</v>
      </c>
      <c r="E327" s="199">
        <v>3</v>
      </c>
      <c r="F327" s="199" t="s">
        <v>139</v>
      </c>
    </row>
    <row r="328" spans="1:6" ht="16.5" customHeight="1" x14ac:dyDescent="0.2">
      <c r="A328" s="199">
        <v>319</v>
      </c>
      <c r="B328" s="208" t="s">
        <v>738</v>
      </c>
      <c r="C328" s="199">
        <v>1</v>
      </c>
      <c r="D328" s="199" t="s">
        <v>739</v>
      </c>
      <c r="E328" s="199">
        <v>6</v>
      </c>
      <c r="F328" s="199" t="s">
        <v>139</v>
      </c>
    </row>
    <row r="329" spans="1:6" ht="16.5" customHeight="1" x14ac:dyDescent="0.2">
      <c r="A329" s="199">
        <v>320</v>
      </c>
      <c r="B329" s="208" t="s">
        <v>740</v>
      </c>
      <c r="C329" s="199">
        <v>1</v>
      </c>
      <c r="D329" s="218">
        <v>23021</v>
      </c>
      <c r="E329" s="199">
        <v>2</v>
      </c>
      <c r="F329" s="199" t="s">
        <v>139</v>
      </c>
    </row>
    <row r="330" spans="1:6" ht="16.5" customHeight="1" x14ac:dyDescent="0.2">
      <c r="A330" s="199">
        <v>321</v>
      </c>
      <c r="B330" s="208" t="s">
        <v>741</v>
      </c>
      <c r="C330" s="199">
        <v>1</v>
      </c>
      <c r="D330" s="218">
        <v>26218</v>
      </c>
      <c r="E330" s="199">
        <v>7</v>
      </c>
      <c r="F330" s="199" t="s">
        <v>139</v>
      </c>
    </row>
    <row r="331" spans="1:6" ht="16.5" customHeight="1" x14ac:dyDescent="0.2">
      <c r="A331" s="199">
        <v>322</v>
      </c>
      <c r="B331" s="208" t="s">
        <v>742</v>
      </c>
      <c r="C331" s="199">
        <v>1</v>
      </c>
      <c r="D331" s="218">
        <v>25090</v>
      </c>
      <c r="E331" s="199">
        <v>5</v>
      </c>
      <c r="F331" s="199" t="s">
        <v>139</v>
      </c>
    </row>
    <row r="332" spans="1:6" ht="16.5" customHeight="1" x14ac:dyDescent="0.2">
      <c r="A332" s="199">
        <v>323</v>
      </c>
      <c r="B332" s="208" t="s">
        <v>743</v>
      </c>
      <c r="C332" s="199">
        <v>1</v>
      </c>
      <c r="D332" s="218">
        <v>23409</v>
      </c>
      <c r="E332" s="199">
        <v>3</v>
      </c>
      <c r="F332" s="199" t="s">
        <v>139</v>
      </c>
    </row>
    <row r="333" spans="1:6" ht="16.5" customHeight="1" x14ac:dyDescent="0.2">
      <c r="A333" s="199">
        <v>324</v>
      </c>
      <c r="B333" s="208" t="s">
        <v>744</v>
      </c>
      <c r="C333" s="199">
        <v>1</v>
      </c>
      <c r="D333" s="199" t="s">
        <v>745</v>
      </c>
      <c r="E333" s="199">
        <v>4</v>
      </c>
      <c r="F333" s="199" t="s">
        <v>139</v>
      </c>
    </row>
    <row r="334" spans="1:6" ht="16.5" customHeight="1" x14ac:dyDescent="0.2">
      <c r="A334" s="199">
        <v>325</v>
      </c>
      <c r="B334" s="208" t="s">
        <v>746</v>
      </c>
      <c r="C334" s="199">
        <v>2</v>
      </c>
      <c r="D334" s="199" t="s">
        <v>747</v>
      </c>
      <c r="E334" s="199">
        <v>6</v>
      </c>
      <c r="F334" s="199" t="s">
        <v>139</v>
      </c>
    </row>
    <row r="335" spans="1:6" ht="16.5" customHeight="1" x14ac:dyDescent="0.2">
      <c r="A335" s="199">
        <v>326</v>
      </c>
      <c r="B335" s="208" t="s">
        <v>748</v>
      </c>
      <c r="C335" s="199">
        <v>1</v>
      </c>
      <c r="D335" s="218">
        <v>33393</v>
      </c>
      <c r="E335" s="199">
        <v>3</v>
      </c>
      <c r="F335" s="199" t="s">
        <v>139</v>
      </c>
    </row>
    <row r="336" spans="1:6" ht="16.5" customHeight="1" x14ac:dyDescent="0.2">
      <c r="A336" s="199">
        <v>327</v>
      </c>
      <c r="B336" s="208" t="s">
        <v>749</v>
      </c>
      <c r="C336" s="199">
        <v>1</v>
      </c>
      <c r="D336" s="218">
        <v>32457</v>
      </c>
      <c r="E336" s="199">
        <v>3</v>
      </c>
      <c r="F336" s="199" t="s">
        <v>139</v>
      </c>
    </row>
    <row r="337" spans="1:6" ht="16.5" customHeight="1" x14ac:dyDescent="0.2">
      <c r="A337" s="199">
        <v>328</v>
      </c>
      <c r="B337" s="208" t="s">
        <v>750</v>
      </c>
      <c r="C337" s="199">
        <v>1</v>
      </c>
      <c r="D337" s="199" t="s">
        <v>751</v>
      </c>
      <c r="E337" s="199">
        <v>3</v>
      </c>
      <c r="F337" s="199" t="s">
        <v>139</v>
      </c>
    </row>
    <row r="338" spans="1:6" ht="16.5" customHeight="1" x14ac:dyDescent="0.2">
      <c r="A338" s="199">
        <v>329</v>
      </c>
      <c r="B338" s="208" t="s">
        <v>752</v>
      </c>
      <c r="C338" s="199">
        <v>1</v>
      </c>
      <c r="D338" s="199" t="s">
        <v>753</v>
      </c>
      <c r="E338" s="199">
        <v>9</v>
      </c>
      <c r="F338" s="199" t="s">
        <v>139</v>
      </c>
    </row>
    <row r="339" spans="1:6" ht="16.5" customHeight="1" x14ac:dyDescent="0.2">
      <c r="A339" s="199">
        <v>330</v>
      </c>
      <c r="B339" s="208" t="s">
        <v>754</v>
      </c>
      <c r="C339" s="199">
        <v>1</v>
      </c>
      <c r="D339" s="199" t="s">
        <v>755</v>
      </c>
      <c r="E339" s="199">
        <v>6</v>
      </c>
      <c r="F339" s="199" t="s">
        <v>139</v>
      </c>
    </row>
    <row r="340" spans="1:6" ht="16.5" customHeight="1" x14ac:dyDescent="0.2">
      <c r="A340" s="199">
        <v>331</v>
      </c>
      <c r="B340" s="208" t="s">
        <v>756</v>
      </c>
      <c r="C340" s="199">
        <v>1</v>
      </c>
      <c r="D340" s="218">
        <v>33249</v>
      </c>
      <c r="E340" s="199">
        <v>6</v>
      </c>
      <c r="F340" s="199" t="s">
        <v>139</v>
      </c>
    </row>
    <row r="341" spans="1:6" ht="16.5" customHeight="1" x14ac:dyDescent="0.2">
      <c r="A341" s="199">
        <v>332</v>
      </c>
      <c r="B341" s="208" t="s">
        <v>757</v>
      </c>
      <c r="C341" s="199">
        <v>1</v>
      </c>
      <c r="D341" s="199" t="s">
        <v>758</v>
      </c>
      <c r="E341" s="199">
        <v>4</v>
      </c>
      <c r="F341" s="199" t="s">
        <v>139</v>
      </c>
    </row>
    <row r="342" spans="1:6" ht="16.5" customHeight="1" x14ac:dyDescent="0.2">
      <c r="A342" s="199">
        <v>333</v>
      </c>
      <c r="B342" s="208" t="s">
        <v>759</v>
      </c>
      <c r="C342" s="199">
        <v>1</v>
      </c>
      <c r="D342" s="199" t="s">
        <v>760</v>
      </c>
      <c r="E342" s="199">
        <v>3</v>
      </c>
      <c r="F342" s="199" t="s">
        <v>139</v>
      </c>
    </row>
    <row r="343" spans="1:6" ht="16.5" customHeight="1" x14ac:dyDescent="0.2">
      <c r="A343" s="199">
        <v>334</v>
      </c>
      <c r="B343" s="208" t="s">
        <v>761</v>
      </c>
      <c r="C343" s="199">
        <v>1</v>
      </c>
      <c r="D343" s="199" t="s">
        <v>762</v>
      </c>
      <c r="E343" s="199">
        <v>2</v>
      </c>
      <c r="F343" s="199" t="s">
        <v>139</v>
      </c>
    </row>
    <row r="344" spans="1:6" ht="16.5" customHeight="1" x14ac:dyDescent="0.2">
      <c r="A344" s="199">
        <v>335</v>
      </c>
      <c r="B344" s="208" t="s">
        <v>763</v>
      </c>
      <c r="C344" s="199">
        <v>1</v>
      </c>
      <c r="D344" s="218">
        <v>25180</v>
      </c>
      <c r="E344" s="199">
        <v>4</v>
      </c>
      <c r="F344" s="199" t="s">
        <v>139</v>
      </c>
    </row>
    <row r="345" spans="1:6" ht="16.5" customHeight="1" x14ac:dyDescent="0.2">
      <c r="A345" s="199">
        <v>336</v>
      </c>
      <c r="B345" s="208" t="s">
        <v>764</v>
      </c>
      <c r="C345" s="199">
        <v>1</v>
      </c>
      <c r="D345" s="199" t="s">
        <v>765</v>
      </c>
      <c r="E345" s="199">
        <v>4</v>
      </c>
      <c r="F345" s="199" t="s">
        <v>139</v>
      </c>
    </row>
    <row r="346" spans="1:6" ht="16.5" customHeight="1" x14ac:dyDescent="0.2">
      <c r="A346" s="199">
        <v>337</v>
      </c>
      <c r="B346" s="208" t="s">
        <v>766</v>
      </c>
      <c r="C346" s="199">
        <v>1</v>
      </c>
      <c r="D346" s="199" t="s">
        <v>767</v>
      </c>
      <c r="E346" s="199">
        <v>4</v>
      </c>
      <c r="F346" s="199" t="s">
        <v>139</v>
      </c>
    </row>
    <row r="347" spans="1:6" ht="16.5" customHeight="1" x14ac:dyDescent="0.2">
      <c r="A347" s="199">
        <v>338</v>
      </c>
      <c r="B347" s="208" t="s">
        <v>768</v>
      </c>
      <c r="C347" s="199">
        <v>1</v>
      </c>
      <c r="D347" s="199" t="s">
        <v>769</v>
      </c>
      <c r="E347" s="199">
        <v>5</v>
      </c>
      <c r="F347" s="199" t="s">
        <v>139</v>
      </c>
    </row>
    <row r="348" spans="1:6" ht="16.5" customHeight="1" x14ac:dyDescent="0.2">
      <c r="A348" s="199">
        <v>339</v>
      </c>
      <c r="B348" s="208" t="s">
        <v>770</v>
      </c>
      <c r="C348" s="199">
        <v>1</v>
      </c>
      <c r="D348" s="199" t="s">
        <v>312</v>
      </c>
      <c r="E348" s="199">
        <v>5</v>
      </c>
      <c r="F348" s="199" t="s">
        <v>139</v>
      </c>
    </row>
    <row r="349" spans="1:6" ht="16.5" customHeight="1" x14ac:dyDescent="0.2">
      <c r="A349" s="199">
        <v>340</v>
      </c>
      <c r="B349" s="208" t="s">
        <v>771</v>
      </c>
      <c r="C349" s="199">
        <v>1</v>
      </c>
      <c r="D349" s="199" t="s">
        <v>772</v>
      </c>
      <c r="E349" s="199">
        <v>2</v>
      </c>
      <c r="F349" s="199" t="s">
        <v>139</v>
      </c>
    </row>
    <row r="350" spans="1:6" ht="16.5" customHeight="1" x14ac:dyDescent="0.2">
      <c r="A350" s="199">
        <v>341</v>
      </c>
      <c r="B350" s="208" t="s">
        <v>773</v>
      </c>
      <c r="C350" s="199">
        <v>1</v>
      </c>
      <c r="D350" s="199" t="s">
        <v>774</v>
      </c>
      <c r="E350" s="199">
        <v>6</v>
      </c>
      <c r="F350" s="199" t="s">
        <v>139</v>
      </c>
    </row>
    <row r="351" spans="1:6" ht="16.5" customHeight="1" x14ac:dyDescent="0.2">
      <c r="A351" s="199">
        <v>342</v>
      </c>
      <c r="B351" s="208" t="s">
        <v>402</v>
      </c>
      <c r="C351" s="199">
        <v>1</v>
      </c>
      <c r="D351" s="218">
        <v>31968</v>
      </c>
      <c r="E351" s="199">
        <v>4</v>
      </c>
      <c r="F351" s="199" t="s">
        <v>139</v>
      </c>
    </row>
    <row r="352" spans="1:6" ht="16.5" customHeight="1" x14ac:dyDescent="0.2">
      <c r="A352" s="199">
        <v>343</v>
      </c>
      <c r="B352" s="208" t="s">
        <v>775</v>
      </c>
      <c r="C352" s="199">
        <v>1</v>
      </c>
      <c r="D352" s="199" t="s">
        <v>776</v>
      </c>
      <c r="E352" s="199">
        <v>3</v>
      </c>
      <c r="F352" s="199" t="s">
        <v>139</v>
      </c>
    </row>
    <row r="353" spans="1:6" ht="16.5" customHeight="1" x14ac:dyDescent="0.2">
      <c r="A353" s="199">
        <v>344</v>
      </c>
      <c r="B353" s="208" t="s">
        <v>777</v>
      </c>
      <c r="C353" s="199">
        <v>1</v>
      </c>
      <c r="D353" s="218">
        <v>33486</v>
      </c>
      <c r="E353" s="199">
        <v>2</v>
      </c>
      <c r="F353" s="199" t="s">
        <v>139</v>
      </c>
    </row>
    <row r="354" spans="1:6" ht="16.5" customHeight="1" x14ac:dyDescent="0.25">
      <c r="A354" s="199">
        <v>345</v>
      </c>
      <c r="B354" s="219" t="s">
        <v>778</v>
      </c>
      <c r="C354" s="197">
        <v>1</v>
      </c>
      <c r="D354" s="192" t="s">
        <v>779</v>
      </c>
      <c r="E354" s="192">
        <v>5</v>
      </c>
      <c r="F354" s="199" t="s">
        <v>152</v>
      </c>
    </row>
    <row r="355" spans="1:6" ht="16.5" customHeight="1" x14ac:dyDescent="0.25">
      <c r="A355" s="199">
        <v>346</v>
      </c>
      <c r="B355" s="219" t="s">
        <v>780</v>
      </c>
      <c r="C355" s="197">
        <v>1</v>
      </c>
      <c r="D355" s="193">
        <v>31173</v>
      </c>
      <c r="E355" s="192">
        <v>4</v>
      </c>
      <c r="F355" s="199" t="s">
        <v>152</v>
      </c>
    </row>
    <row r="356" spans="1:6" ht="16.5" customHeight="1" x14ac:dyDescent="0.25">
      <c r="A356" s="199">
        <v>347</v>
      </c>
      <c r="B356" s="219" t="s">
        <v>781</v>
      </c>
      <c r="C356" s="197">
        <v>1</v>
      </c>
      <c r="D356" s="192" t="s">
        <v>782</v>
      </c>
      <c r="E356" s="192">
        <v>4</v>
      </c>
      <c r="F356" s="199" t="s">
        <v>152</v>
      </c>
    </row>
    <row r="357" spans="1:6" ht="16.5" customHeight="1" x14ac:dyDescent="0.25">
      <c r="A357" s="199">
        <v>348</v>
      </c>
      <c r="B357" s="219" t="s">
        <v>783</v>
      </c>
      <c r="C357" s="197">
        <v>1</v>
      </c>
      <c r="D357" s="193">
        <v>21248</v>
      </c>
      <c r="E357" s="192">
        <v>6</v>
      </c>
      <c r="F357" s="199" t="s">
        <v>152</v>
      </c>
    </row>
    <row r="358" spans="1:6" ht="16.5" customHeight="1" x14ac:dyDescent="0.25">
      <c r="A358" s="199">
        <v>349</v>
      </c>
      <c r="B358" s="219" t="s">
        <v>784</v>
      </c>
      <c r="C358" s="197">
        <v>1</v>
      </c>
      <c r="D358" s="193">
        <v>31018</v>
      </c>
      <c r="E358" s="192">
        <v>4</v>
      </c>
      <c r="F358" s="199" t="s">
        <v>152</v>
      </c>
    </row>
    <row r="359" spans="1:6" ht="16.5" customHeight="1" x14ac:dyDescent="0.25">
      <c r="A359" s="199">
        <v>350</v>
      </c>
      <c r="B359" s="219" t="s">
        <v>785</v>
      </c>
      <c r="C359" s="197">
        <v>2</v>
      </c>
      <c r="D359" s="192" t="s">
        <v>786</v>
      </c>
      <c r="E359" s="192">
        <v>5</v>
      </c>
      <c r="F359" s="199" t="s">
        <v>152</v>
      </c>
    </row>
    <row r="360" spans="1:6" ht="16.5" customHeight="1" x14ac:dyDescent="0.25">
      <c r="A360" s="199">
        <v>351</v>
      </c>
      <c r="B360" s="219" t="s">
        <v>787</v>
      </c>
      <c r="C360" s="197">
        <v>1</v>
      </c>
      <c r="D360" s="193">
        <v>31017</v>
      </c>
      <c r="E360" s="192">
        <v>6</v>
      </c>
      <c r="F360" s="199" t="s">
        <v>152</v>
      </c>
    </row>
    <row r="361" spans="1:6" ht="16.5" customHeight="1" x14ac:dyDescent="0.25">
      <c r="A361" s="199">
        <v>352</v>
      </c>
      <c r="B361" s="219" t="s">
        <v>788</v>
      </c>
      <c r="C361" s="197">
        <v>1</v>
      </c>
      <c r="D361" s="192" t="s">
        <v>789</v>
      </c>
      <c r="E361" s="192">
        <v>2</v>
      </c>
      <c r="F361" s="199" t="s">
        <v>152</v>
      </c>
    </row>
    <row r="362" spans="1:6" ht="16.5" customHeight="1" x14ac:dyDescent="0.25">
      <c r="A362" s="199">
        <v>353</v>
      </c>
      <c r="B362" s="219" t="s">
        <v>790</v>
      </c>
      <c r="C362" s="197">
        <v>1</v>
      </c>
      <c r="D362" s="192" t="s">
        <v>791</v>
      </c>
      <c r="E362" s="192">
        <v>5</v>
      </c>
      <c r="F362" s="199" t="s">
        <v>152</v>
      </c>
    </row>
    <row r="363" spans="1:6" ht="16.5" customHeight="1" x14ac:dyDescent="0.25">
      <c r="A363" s="199">
        <v>354</v>
      </c>
      <c r="B363" s="219" t="s">
        <v>792</v>
      </c>
      <c r="C363" s="197">
        <v>1</v>
      </c>
      <c r="D363" s="192" t="s">
        <v>793</v>
      </c>
      <c r="E363" s="192">
        <v>2</v>
      </c>
      <c r="F363" s="199" t="s">
        <v>152</v>
      </c>
    </row>
    <row r="364" spans="1:6" ht="16.5" customHeight="1" x14ac:dyDescent="0.25">
      <c r="A364" s="199">
        <v>355</v>
      </c>
      <c r="B364" s="219" t="s">
        <v>794</v>
      </c>
      <c r="C364" s="197">
        <v>1</v>
      </c>
      <c r="D364" s="193">
        <v>24628</v>
      </c>
      <c r="E364" s="192">
        <v>3</v>
      </c>
      <c r="F364" s="199" t="s">
        <v>152</v>
      </c>
    </row>
    <row r="365" spans="1:6" ht="16.5" customHeight="1" x14ac:dyDescent="0.25">
      <c r="A365" s="199">
        <v>356</v>
      </c>
      <c r="B365" s="219" t="s">
        <v>795</v>
      </c>
      <c r="C365" s="197">
        <v>1</v>
      </c>
      <c r="D365" s="192" t="s">
        <v>796</v>
      </c>
      <c r="E365" s="192">
        <v>3</v>
      </c>
      <c r="F365" s="199" t="s">
        <v>152</v>
      </c>
    </row>
    <row r="366" spans="1:6" ht="16.5" customHeight="1" x14ac:dyDescent="0.25">
      <c r="A366" s="199">
        <v>357</v>
      </c>
      <c r="B366" s="219" t="s">
        <v>797</v>
      </c>
      <c r="C366" s="197">
        <v>1</v>
      </c>
      <c r="D366" s="192" t="s">
        <v>798</v>
      </c>
      <c r="E366" s="192">
        <v>5</v>
      </c>
      <c r="F366" s="199" t="s">
        <v>152</v>
      </c>
    </row>
    <row r="367" spans="1:6" ht="16.5" customHeight="1" x14ac:dyDescent="0.25">
      <c r="A367" s="199">
        <v>358</v>
      </c>
      <c r="B367" s="219" t="s">
        <v>799</v>
      </c>
      <c r="C367" s="197">
        <v>1</v>
      </c>
      <c r="D367" s="193">
        <v>22923</v>
      </c>
      <c r="E367" s="192">
        <v>3</v>
      </c>
      <c r="F367" s="199" t="s">
        <v>152</v>
      </c>
    </row>
    <row r="368" spans="1:6" ht="16.5" customHeight="1" x14ac:dyDescent="0.25">
      <c r="A368" s="199">
        <v>359</v>
      </c>
      <c r="B368" s="219" t="s">
        <v>800</v>
      </c>
      <c r="C368" s="197">
        <v>1</v>
      </c>
      <c r="D368" s="192" t="s">
        <v>801</v>
      </c>
      <c r="E368" s="192">
        <v>5</v>
      </c>
      <c r="F368" s="199" t="s">
        <v>152</v>
      </c>
    </row>
    <row r="369" spans="1:6" ht="16.5" customHeight="1" x14ac:dyDescent="0.25">
      <c r="A369" s="199">
        <v>360</v>
      </c>
      <c r="B369" s="219" t="s">
        <v>698</v>
      </c>
      <c r="C369" s="197">
        <v>1</v>
      </c>
      <c r="D369" s="192" t="s">
        <v>802</v>
      </c>
      <c r="E369" s="192">
        <v>2</v>
      </c>
      <c r="F369" s="199" t="s">
        <v>152</v>
      </c>
    </row>
    <row r="370" spans="1:6" ht="16.5" customHeight="1" x14ac:dyDescent="0.25">
      <c r="A370" s="199">
        <v>361</v>
      </c>
      <c r="B370" s="219" t="s">
        <v>803</v>
      </c>
      <c r="C370" s="197">
        <v>1</v>
      </c>
      <c r="D370" s="192" t="s">
        <v>804</v>
      </c>
      <c r="E370" s="192">
        <v>4</v>
      </c>
      <c r="F370" s="199" t="s">
        <v>152</v>
      </c>
    </row>
    <row r="371" spans="1:6" ht="16.5" customHeight="1" x14ac:dyDescent="0.25">
      <c r="A371" s="199">
        <v>362</v>
      </c>
      <c r="B371" s="219" t="s">
        <v>805</v>
      </c>
      <c r="C371" s="197">
        <v>1</v>
      </c>
      <c r="D371" s="192" t="s">
        <v>806</v>
      </c>
      <c r="E371" s="192">
        <v>4</v>
      </c>
      <c r="F371" s="199" t="s">
        <v>152</v>
      </c>
    </row>
    <row r="372" spans="1:6" ht="16.5" customHeight="1" x14ac:dyDescent="0.25">
      <c r="A372" s="199">
        <v>363</v>
      </c>
      <c r="B372" s="219" t="s">
        <v>807</v>
      </c>
      <c r="C372" s="197">
        <v>2</v>
      </c>
      <c r="D372" s="193">
        <v>34157</v>
      </c>
      <c r="E372" s="192">
        <v>3</v>
      </c>
      <c r="F372" s="199" t="s">
        <v>152</v>
      </c>
    </row>
    <row r="373" spans="1:6" ht="16.5" customHeight="1" x14ac:dyDescent="0.25">
      <c r="A373" s="199">
        <v>364</v>
      </c>
      <c r="B373" s="219" t="s">
        <v>808</v>
      </c>
      <c r="C373" s="197">
        <v>1</v>
      </c>
      <c r="D373" s="192" t="s">
        <v>809</v>
      </c>
      <c r="E373" s="192">
        <v>4</v>
      </c>
      <c r="F373" s="199" t="s">
        <v>152</v>
      </c>
    </row>
    <row r="374" spans="1:6" ht="16.5" customHeight="1" x14ac:dyDescent="0.25">
      <c r="A374" s="199">
        <v>365</v>
      </c>
      <c r="B374" s="219" t="s">
        <v>810</v>
      </c>
      <c r="C374" s="197">
        <v>1</v>
      </c>
      <c r="D374" s="193">
        <v>31934</v>
      </c>
      <c r="E374" s="192">
        <v>4</v>
      </c>
      <c r="F374" s="199" t="s">
        <v>152</v>
      </c>
    </row>
    <row r="375" spans="1:6" ht="16.5" customHeight="1" x14ac:dyDescent="0.25">
      <c r="A375" s="199">
        <v>366</v>
      </c>
      <c r="B375" s="219" t="s">
        <v>614</v>
      </c>
      <c r="C375" s="197">
        <v>1</v>
      </c>
      <c r="D375" s="192" t="s">
        <v>811</v>
      </c>
      <c r="E375" s="192">
        <v>3</v>
      </c>
      <c r="F375" s="199" t="s">
        <v>152</v>
      </c>
    </row>
    <row r="376" spans="1:6" ht="16.5" customHeight="1" x14ac:dyDescent="0.25">
      <c r="A376" s="199">
        <v>367</v>
      </c>
      <c r="B376" s="219" t="s">
        <v>812</v>
      </c>
      <c r="C376" s="197">
        <v>1</v>
      </c>
      <c r="D376" s="192" t="s">
        <v>813</v>
      </c>
      <c r="E376" s="192">
        <v>5</v>
      </c>
      <c r="F376" s="199" t="s">
        <v>152</v>
      </c>
    </row>
    <row r="377" spans="1:6" ht="16.5" customHeight="1" x14ac:dyDescent="0.25">
      <c r="A377" s="199">
        <v>368</v>
      </c>
      <c r="B377" s="219" t="s">
        <v>814</v>
      </c>
      <c r="C377" s="197">
        <v>1</v>
      </c>
      <c r="D377" s="192" t="s">
        <v>815</v>
      </c>
      <c r="E377" s="192">
        <v>4</v>
      </c>
      <c r="F377" s="199" t="s">
        <v>152</v>
      </c>
    </row>
    <row r="378" spans="1:6" ht="16.5" customHeight="1" x14ac:dyDescent="0.25">
      <c r="A378" s="199">
        <v>369</v>
      </c>
      <c r="B378" s="219" t="s">
        <v>816</v>
      </c>
      <c r="C378" s="197">
        <v>1</v>
      </c>
      <c r="D378" s="192" t="s">
        <v>817</v>
      </c>
      <c r="E378" s="192">
        <v>2</v>
      </c>
      <c r="F378" s="199" t="s">
        <v>152</v>
      </c>
    </row>
    <row r="379" spans="1:6" ht="16.5" customHeight="1" x14ac:dyDescent="0.25">
      <c r="A379" s="199">
        <v>370</v>
      </c>
      <c r="B379" s="219" t="s">
        <v>818</v>
      </c>
      <c r="C379" s="197">
        <v>1</v>
      </c>
      <c r="D379" s="192" t="s">
        <v>819</v>
      </c>
      <c r="E379" s="192">
        <v>5</v>
      </c>
      <c r="F379" s="199" t="s">
        <v>152</v>
      </c>
    </row>
    <row r="380" spans="1:6" ht="16.5" customHeight="1" x14ac:dyDescent="0.25">
      <c r="A380" s="199">
        <v>371</v>
      </c>
      <c r="B380" s="219" t="s">
        <v>820</v>
      </c>
      <c r="C380" s="197">
        <v>1</v>
      </c>
      <c r="D380" s="193">
        <v>22347</v>
      </c>
      <c r="E380" s="192">
        <v>3</v>
      </c>
      <c r="F380" s="199" t="s">
        <v>152</v>
      </c>
    </row>
    <row r="381" spans="1:6" ht="16.5" customHeight="1" x14ac:dyDescent="0.25">
      <c r="A381" s="199">
        <v>372</v>
      </c>
      <c r="B381" s="219" t="s">
        <v>821</v>
      </c>
      <c r="C381" s="197">
        <v>1</v>
      </c>
      <c r="D381" s="192" t="s">
        <v>822</v>
      </c>
      <c r="E381" s="192">
        <v>4</v>
      </c>
      <c r="F381" s="199" t="s">
        <v>152</v>
      </c>
    </row>
    <row r="382" spans="1:6" ht="16.5" customHeight="1" x14ac:dyDescent="0.25">
      <c r="A382" s="199">
        <v>373</v>
      </c>
      <c r="B382" s="219" t="s">
        <v>823</v>
      </c>
      <c r="C382" s="197">
        <v>1</v>
      </c>
      <c r="D382" s="193">
        <v>26910</v>
      </c>
      <c r="E382" s="192">
        <v>5</v>
      </c>
      <c r="F382" s="199" t="s">
        <v>152</v>
      </c>
    </row>
    <row r="383" spans="1:6" ht="16.5" customHeight="1" x14ac:dyDescent="0.25">
      <c r="A383" s="199">
        <v>374</v>
      </c>
      <c r="B383" s="219" t="s">
        <v>824</v>
      </c>
      <c r="C383" s="197">
        <v>1</v>
      </c>
      <c r="D383" s="193">
        <v>24507</v>
      </c>
      <c r="E383" s="192">
        <v>3</v>
      </c>
      <c r="F383" s="199" t="s">
        <v>152</v>
      </c>
    </row>
    <row r="384" spans="1:6" ht="16.5" customHeight="1" x14ac:dyDescent="0.25">
      <c r="A384" s="199">
        <v>375</v>
      </c>
      <c r="B384" s="219" t="s">
        <v>825</v>
      </c>
      <c r="C384" s="197">
        <v>1</v>
      </c>
      <c r="D384" s="192" t="s">
        <v>826</v>
      </c>
      <c r="E384" s="192">
        <v>3</v>
      </c>
      <c r="F384" s="199" t="s">
        <v>152</v>
      </c>
    </row>
    <row r="385" spans="1:6" ht="16.5" customHeight="1" x14ac:dyDescent="0.25">
      <c r="A385" s="199">
        <v>376</v>
      </c>
      <c r="B385" s="219" t="s">
        <v>827</v>
      </c>
      <c r="C385" s="197">
        <v>1</v>
      </c>
      <c r="D385" s="192" t="s">
        <v>828</v>
      </c>
      <c r="E385" s="192">
        <v>5</v>
      </c>
      <c r="F385" s="199" t="s">
        <v>152</v>
      </c>
    </row>
    <row r="386" spans="1:6" ht="16.5" customHeight="1" x14ac:dyDescent="0.25">
      <c r="A386" s="199">
        <v>377</v>
      </c>
      <c r="B386" s="219" t="s">
        <v>829</v>
      </c>
      <c r="C386" s="197">
        <v>1</v>
      </c>
      <c r="D386" s="193">
        <v>23654</v>
      </c>
      <c r="E386" s="192">
        <v>2</v>
      </c>
      <c r="F386" s="199" t="s">
        <v>152</v>
      </c>
    </row>
    <row r="387" spans="1:6" ht="16.5" customHeight="1" x14ac:dyDescent="0.25">
      <c r="A387" s="199">
        <v>378</v>
      </c>
      <c r="B387" s="219" t="s">
        <v>830</v>
      </c>
      <c r="C387" s="197">
        <v>2</v>
      </c>
      <c r="D387" s="193">
        <v>33058</v>
      </c>
      <c r="E387" s="192">
        <v>3</v>
      </c>
      <c r="F387" s="199" t="s">
        <v>152</v>
      </c>
    </row>
    <row r="388" spans="1:6" ht="16.5" customHeight="1" x14ac:dyDescent="0.25">
      <c r="A388" s="199">
        <v>379</v>
      </c>
      <c r="B388" s="219" t="s">
        <v>831</v>
      </c>
      <c r="C388" s="197">
        <v>1</v>
      </c>
      <c r="D388" s="193">
        <v>35034</v>
      </c>
      <c r="E388" s="192">
        <v>3</v>
      </c>
      <c r="F388" s="199" t="s">
        <v>152</v>
      </c>
    </row>
    <row r="389" spans="1:6" ht="16.5" customHeight="1" x14ac:dyDescent="0.25">
      <c r="A389" s="199">
        <v>380</v>
      </c>
      <c r="B389" s="219" t="s">
        <v>832</v>
      </c>
      <c r="C389" s="197">
        <v>1</v>
      </c>
      <c r="D389" s="192" t="s">
        <v>833</v>
      </c>
      <c r="E389" s="192">
        <v>1</v>
      </c>
      <c r="F389" s="199" t="s">
        <v>152</v>
      </c>
    </row>
    <row r="390" spans="1:6" ht="16.5" customHeight="1" x14ac:dyDescent="0.25">
      <c r="A390" s="199">
        <v>381</v>
      </c>
      <c r="B390" s="219" t="s">
        <v>834</v>
      </c>
      <c r="C390" s="197">
        <v>1</v>
      </c>
      <c r="D390" s="192" t="s">
        <v>835</v>
      </c>
      <c r="E390" s="192">
        <v>1</v>
      </c>
      <c r="F390" s="199" t="s">
        <v>152</v>
      </c>
    </row>
    <row r="391" spans="1:6" ht="16.5" customHeight="1" x14ac:dyDescent="0.25">
      <c r="A391" s="199">
        <v>382</v>
      </c>
      <c r="B391" s="219" t="s">
        <v>836</v>
      </c>
      <c r="C391" s="197">
        <v>2</v>
      </c>
      <c r="D391" s="192" t="s">
        <v>837</v>
      </c>
      <c r="E391" s="192">
        <v>4</v>
      </c>
      <c r="F391" s="199" t="s">
        <v>152</v>
      </c>
    </row>
    <row r="392" spans="1:6" ht="16.5" customHeight="1" x14ac:dyDescent="0.25">
      <c r="A392" s="199">
        <v>383</v>
      </c>
      <c r="B392" s="219" t="s">
        <v>838</v>
      </c>
      <c r="C392" s="197">
        <v>2</v>
      </c>
      <c r="D392" s="192" t="s">
        <v>839</v>
      </c>
      <c r="E392" s="192">
        <v>3</v>
      </c>
      <c r="F392" s="199" t="s">
        <v>152</v>
      </c>
    </row>
    <row r="393" spans="1:6" ht="16.5" customHeight="1" x14ac:dyDescent="0.25">
      <c r="A393" s="199">
        <v>384</v>
      </c>
      <c r="B393" s="219" t="s">
        <v>840</v>
      </c>
      <c r="C393" s="197">
        <v>1</v>
      </c>
      <c r="D393" s="193">
        <v>34646</v>
      </c>
      <c r="E393" s="192">
        <v>5</v>
      </c>
      <c r="F393" s="199" t="s">
        <v>152</v>
      </c>
    </row>
    <row r="394" spans="1:6" ht="16.5" customHeight="1" x14ac:dyDescent="0.25">
      <c r="A394" s="199">
        <v>385</v>
      </c>
      <c r="B394" s="219" t="s">
        <v>703</v>
      </c>
      <c r="C394" s="197">
        <v>1</v>
      </c>
      <c r="D394" s="193">
        <v>29011</v>
      </c>
      <c r="E394" s="192">
        <v>1</v>
      </c>
      <c r="F394" s="199" t="s">
        <v>152</v>
      </c>
    </row>
    <row r="395" spans="1:6" ht="16.5" customHeight="1" x14ac:dyDescent="0.25">
      <c r="A395" s="199">
        <v>386</v>
      </c>
      <c r="B395" s="191" t="s">
        <v>841</v>
      </c>
      <c r="C395" s="197">
        <v>1</v>
      </c>
      <c r="D395" s="192" t="s">
        <v>842</v>
      </c>
      <c r="E395" s="192">
        <v>4</v>
      </c>
      <c r="F395" s="199" t="s">
        <v>152</v>
      </c>
    </row>
    <row r="396" spans="1:6" s="213" customFormat="1" ht="16.5" customHeight="1" x14ac:dyDescent="0.25">
      <c r="A396" s="200" t="s">
        <v>174</v>
      </c>
      <c r="B396" s="217" t="s">
        <v>79</v>
      </c>
      <c r="C396" s="200"/>
      <c r="D396" s="200"/>
      <c r="E396" s="200"/>
      <c r="F396" s="200"/>
    </row>
    <row r="397" spans="1:6" ht="16.5" customHeight="1" x14ac:dyDescent="0.25">
      <c r="A397" s="192">
        <v>1</v>
      </c>
      <c r="B397" s="191" t="s">
        <v>233</v>
      </c>
      <c r="C397" s="197">
        <v>1</v>
      </c>
      <c r="D397" s="193">
        <v>33121</v>
      </c>
      <c r="E397" s="192">
        <v>4</v>
      </c>
      <c r="F397" s="197" t="s">
        <v>128</v>
      </c>
    </row>
    <row r="398" spans="1:6" ht="16.5" customHeight="1" x14ac:dyDescent="0.25">
      <c r="A398" s="192">
        <v>2</v>
      </c>
      <c r="B398" s="191" t="s">
        <v>309</v>
      </c>
      <c r="C398" s="197">
        <v>1</v>
      </c>
      <c r="D398" s="194" t="s">
        <v>310</v>
      </c>
      <c r="E398" s="192">
        <v>6</v>
      </c>
      <c r="F398" s="199" t="s">
        <v>145</v>
      </c>
    </row>
    <row r="399" spans="1:6" ht="16.5" customHeight="1" x14ac:dyDescent="0.25">
      <c r="A399" s="192">
        <v>3</v>
      </c>
      <c r="B399" s="191" t="s">
        <v>311</v>
      </c>
      <c r="C399" s="197">
        <v>1</v>
      </c>
      <c r="D399" s="192" t="s">
        <v>312</v>
      </c>
      <c r="E399" s="192">
        <v>7</v>
      </c>
      <c r="F399" s="199" t="s">
        <v>145</v>
      </c>
    </row>
    <row r="400" spans="1:6" ht="16.5" customHeight="1" x14ac:dyDescent="0.25">
      <c r="A400" s="192">
        <v>4</v>
      </c>
      <c r="B400" s="191" t="s">
        <v>313</v>
      </c>
      <c r="C400" s="197">
        <v>1</v>
      </c>
      <c r="D400" s="192" t="s">
        <v>314</v>
      </c>
      <c r="E400" s="192">
        <v>3</v>
      </c>
      <c r="F400" s="199" t="s">
        <v>145</v>
      </c>
    </row>
    <row r="401" spans="1:6" ht="16.5" customHeight="1" x14ac:dyDescent="0.25">
      <c r="A401" s="192">
        <v>5</v>
      </c>
      <c r="B401" s="191" t="s">
        <v>315</v>
      </c>
      <c r="C401" s="197">
        <v>1</v>
      </c>
      <c r="D401" s="192" t="s">
        <v>316</v>
      </c>
      <c r="E401" s="192">
        <v>5</v>
      </c>
      <c r="F401" s="199" t="s">
        <v>145</v>
      </c>
    </row>
    <row r="402" spans="1:6" ht="16.5" customHeight="1" x14ac:dyDescent="0.25">
      <c r="A402" s="192">
        <v>6</v>
      </c>
      <c r="B402" s="191" t="s">
        <v>317</v>
      </c>
      <c r="C402" s="197">
        <v>1</v>
      </c>
      <c r="D402" s="192" t="s">
        <v>318</v>
      </c>
      <c r="E402" s="192">
        <v>4</v>
      </c>
      <c r="F402" s="199" t="s">
        <v>145</v>
      </c>
    </row>
    <row r="403" spans="1:6" ht="16.5" customHeight="1" x14ac:dyDescent="0.25">
      <c r="A403" s="192">
        <v>7</v>
      </c>
      <c r="B403" s="191" t="s">
        <v>319</v>
      </c>
      <c r="C403" s="197">
        <v>1</v>
      </c>
      <c r="D403" s="193">
        <v>20001</v>
      </c>
      <c r="E403" s="192">
        <v>4</v>
      </c>
      <c r="F403" s="199" t="s">
        <v>145</v>
      </c>
    </row>
    <row r="404" spans="1:6" ht="16.5" customHeight="1" x14ac:dyDescent="0.25">
      <c r="A404" s="192">
        <v>8</v>
      </c>
      <c r="B404" s="191" t="s">
        <v>320</v>
      </c>
      <c r="C404" s="197">
        <v>1</v>
      </c>
      <c r="D404" s="192" t="s">
        <v>321</v>
      </c>
      <c r="E404" s="192">
        <v>3</v>
      </c>
      <c r="F404" s="199" t="s">
        <v>145</v>
      </c>
    </row>
    <row r="405" spans="1:6" ht="16.5" customHeight="1" x14ac:dyDescent="0.25">
      <c r="A405" s="192">
        <v>9</v>
      </c>
      <c r="B405" s="191" t="s">
        <v>322</v>
      </c>
      <c r="C405" s="197">
        <v>1</v>
      </c>
      <c r="D405" s="192" t="s">
        <v>323</v>
      </c>
      <c r="E405" s="192">
        <v>4</v>
      </c>
      <c r="F405" s="199" t="s">
        <v>145</v>
      </c>
    </row>
    <row r="406" spans="1:6" ht="16.5" customHeight="1" x14ac:dyDescent="0.25">
      <c r="A406" s="192">
        <v>10</v>
      </c>
      <c r="B406" s="191" t="s">
        <v>324</v>
      </c>
      <c r="C406" s="197">
        <v>1</v>
      </c>
      <c r="D406" s="192" t="s">
        <v>325</v>
      </c>
      <c r="E406" s="192">
        <v>5</v>
      </c>
      <c r="F406" s="199" t="s">
        <v>145</v>
      </c>
    </row>
    <row r="407" spans="1:6" ht="16.5" customHeight="1" x14ac:dyDescent="0.25">
      <c r="A407" s="192">
        <v>11</v>
      </c>
      <c r="B407" s="191" t="s">
        <v>326</v>
      </c>
      <c r="C407" s="197">
        <v>1</v>
      </c>
      <c r="D407" s="194" t="s">
        <v>327</v>
      </c>
      <c r="E407" s="192">
        <v>2</v>
      </c>
      <c r="F407" s="199" t="s">
        <v>145</v>
      </c>
    </row>
    <row r="408" spans="1:6" ht="16.5" customHeight="1" x14ac:dyDescent="0.25">
      <c r="A408" s="192">
        <v>12</v>
      </c>
      <c r="B408" s="191" t="s">
        <v>328</v>
      </c>
      <c r="C408" s="197">
        <v>1</v>
      </c>
      <c r="D408" s="194" t="s">
        <v>329</v>
      </c>
      <c r="E408" s="192">
        <v>5</v>
      </c>
      <c r="F408" s="199" t="s">
        <v>145</v>
      </c>
    </row>
    <row r="409" spans="1:6" ht="16.5" customHeight="1" x14ac:dyDescent="0.25">
      <c r="A409" s="192">
        <v>13</v>
      </c>
      <c r="B409" s="191" t="s">
        <v>330</v>
      </c>
      <c r="C409" s="197">
        <v>2</v>
      </c>
      <c r="D409" s="192" t="s">
        <v>331</v>
      </c>
      <c r="E409" s="192">
        <v>3</v>
      </c>
      <c r="F409" s="199" t="s">
        <v>145</v>
      </c>
    </row>
    <row r="410" spans="1:6" ht="16.5" customHeight="1" x14ac:dyDescent="0.25">
      <c r="A410" s="192">
        <v>14</v>
      </c>
      <c r="B410" s="191" t="s">
        <v>332</v>
      </c>
      <c r="C410" s="197">
        <v>1</v>
      </c>
      <c r="D410" s="193">
        <v>29495</v>
      </c>
      <c r="E410" s="192">
        <v>4</v>
      </c>
      <c r="F410" s="199" t="s">
        <v>145</v>
      </c>
    </row>
    <row r="411" spans="1:6" ht="16.5" customHeight="1" x14ac:dyDescent="0.25">
      <c r="A411" s="192">
        <v>15</v>
      </c>
      <c r="B411" s="191" t="s">
        <v>333</v>
      </c>
      <c r="C411" s="197">
        <v>1</v>
      </c>
      <c r="D411" s="192" t="s">
        <v>334</v>
      </c>
      <c r="E411" s="192">
        <v>6</v>
      </c>
      <c r="F411" s="199" t="s">
        <v>145</v>
      </c>
    </row>
    <row r="412" spans="1:6" ht="16.5" customHeight="1" x14ac:dyDescent="0.25">
      <c r="A412" s="192">
        <v>16</v>
      </c>
      <c r="B412" s="191" t="s">
        <v>335</v>
      </c>
      <c r="C412" s="197">
        <v>1</v>
      </c>
      <c r="D412" s="192" t="s">
        <v>336</v>
      </c>
      <c r="E412" s="192">
        <v>3</v>
      </c>
      <c r="F412" s="199" t="s">
        <v>145</v>
      </c>
    </row>
    <row r="413" spans="1:6" ht="16.5" customHeight="1" x14ac:dyDescent="0.25">
      <c r="A413" s="192">
        <v>17</v>
      </c>
      <c r="B413" s="191" t="s">
        <v>354</v>
      </c>
      <c r="C413" s="197">
        <v>2</v>
      </c>
      <c r="D413" s="193">
        <v>27664</v>
      </c>
      <c r="E413" s="192">
        <v>3</v>
      </c>
      <c r="F413" s="199" t="s">
        <v>145</v>
      </c>
    </row>
    <row r="414" spans="1:6" ht="16.5" customHeight="1" x14ac:dyDescent="0.25">
      <c r="A414" s="192">
        <v>18</v>
      </c>
      <c r="B414" s="191" t="s">
        <v>337</v>
      </c>
      <c r="C414" s="197">
        <v>1</v>
      </c>
      <c r="D414" s="194" t="s">
        <v>338</v>
      </c>
      <c r="E414" s="192">
        <v>5</v>
      </c>
      <c r="F414" s="199" t="s">
        <v>145</v>
      </c>
    </row>
    <row r="415" spans="1:6" ht="16.5" customHeight="1" x14ac:dyDescent="0.25">
      <c r="A415" s="192">
        <v>19</v>
      </c>
      <c r="B415" s="191" t="s">
        <v>339</v>
      </c>
      <c r="C415" s="197">
        <v>2</v>
      </c>
      <c r="D415" s="194" t="s">
        <v>340</v>
      </c>
      <c r="E415" s="192">
        <v>5</v>
      </c>
      <c r="F415" s="199" t="s">
        <v>145</v>
      </c>
    </row>
    <row r="416" spans="1:6" ht="16.5" customHeight="1" x14ac:dyDescent="0.25">
      <c r="A416" s="192">
        <v>20</v>
      </c>
      <c r="B416" s="191" t="s">
        <v>341</v>
      </c>
      <c r="C416" s="197">
        <v>1</v>
      </c>
      <c r="D416" s="192" t="s">
        <v>342</v>
      </c>
      <c r="E416" s="192">
        <v>4</v>
      </c>
      <c r="F416" s="199" t="s">
        <v>145</v>
      </c>
    </row>
    <row r="417" spans="1:6" ht="16.5" customHeight="1" x14ac:dyDescent="0.25">
      <c r="A417" s="192">
        <v>21</v>
      </c>
      <c r="B417" s="191" t="s">
        <v>343</v>
      </c>
      <c r="C417" s="197">
        <v>1</v>
      </c>
      <c r="D417" s="193">
        <v>26277</v>
      </c>
      <c r="E417" s="192">
        <v>4</v>
      </c>
      <c r="F417" s="199" t="s">
        <v>145</v>
      </c>
    </row>
    <row r="418" spans="1:6" ht="16.5" customHeight="1" x14ac:dyDescent="0.25">
      <c r="A418" s="192">
        <v>22</v>
      </c>
      <c r="B418" s="191" t="s">
        <v>344</v>
      </c>
      <c r="C418" s="197">
        <v>1</v>
      </c>
      <c r="D418" s="193">
        <v>22257</v>
      </c>
      <c r="E418" s="192">
        <v>4</v>
      </c>
      <c r="F418" s="199" t="s">
        <v>145</v>
      </c>
    </row>
    <row r="419" spans="1:6" ht="16.5" customHeight="1" x14ac:dyDescent="0.25">
      <c r="A419" s="192">
        <v>23</v>
      </c>
      <c r="B419" s="191" t="s">
        <v>345</v>
      </c>
      <c r="C419" s="197">
        <v>1</v>
      </c>
      <c r="D419" s="193">
        <v>19336</v>
      </c>
      <c r="E419" s="192">
        <v>5</v>
      </c>
      <c r="F419" s="199" t="s">
        <v>145</v>
      </c>
    </row>
    <row r="420" spans="1:6" ht="16.5" customHeight="1" x14ac:dyDescent="0.25">
      <c r="A420" s="192">
        <v>24</v>
      </c>
      <c r="B420" s="191" t="s">
        <v>346</v>
      </c>
      <c r="C420" s="197">
        <v>1</v>
      </c>
      <c r="D420" s="192" t="s">
        <v>347</v>
      </c>
      <c r="E420" s="192">
        <v>3</v>
      </c>
      <c r="F420" s="199" t="s">
        <v>145</v>
      </c>
    </row>
    <row r="421" spans="1:6" ht="16.5" customHeight="1" x14ac:dyDescent="0.25">
      <c r="A421" s="192">
        <v>25</v>
      </c>
      <c r="B421" s="191" t="s">
        <v>348</v>
      </c>
      <c r="C421" s="197">
        <v>1</v>
      </c>
      <c r="D421" s="194" t="s">
        <v>349</v>
      </c>
      <c r="E421" s="192">
        <v>4</v>
      </c>
      <c r="F421" s="199" t="s">
        <v>145</v>
      </c>
    </row>
    <row r="422" spans="1:6" ht="16.5" customHeight="1" x14ac:dyDescent="0.25">
      <c r="A422" s="192">
        <v>26</v>
      </c>
      <c r="B422" s="191" t="s">
        <v>350</v>
      </c>
      <c r="C422" s="197">
        <v>1</v>
      </c>
      <c r="D422" s="194" t="s">
        <v>351</v>
      </c>
      <c r="E422" s="192">
        <v>5</v>
      </c>
      <c r="F422" s="199" t="s">
        <v>145</v>
      </c>
    </row>
    <row r="423" spans="1:6" s="220" customFormat="1" ht="16.5" customHeight="1" x14ac:dyDescent="0.25">
      <c r="A423" s="192">
        <v>27</v>
      </c>
      <c r="B423" s="191" t="s">
        <v>352</v>
      </c>
      <c r="C423" s="197">
        <v>2</v>
      </c>
      <c r="D423" s="197" t="s">
        <v>353</v>
      </c>
      <c r="E423" s="197">
        <v>3</v>
      </c>
      <c r="F423" s="199" t="s">
        <v>145</v>
      </c>
    </row>
    <row r="424" spans="1:6" ht="16.5" customHeight="1" x14ac:dyDescent="0.25">
      <c r="A424" s="192">
        <v>28</v>
      </c>
      <c r="B424" s="191" t="s">
        <v>368</v>
      </c>
      <c r="C424" s="197">
        <v>1</v>
      </c>
      <c r="D424" s="193">
        <v>31267</v>
      </c>
      <c r="E424" s="192">
        <v>4</v>
      </c>
      <c r="F424" s="199" t="s">
        <v>130</v>
      </c>
    </row>
    <row r="425" spans="1:6" ht="16.5" customHeight="1" x14ac:dyDescent="0.25">
      <c r="A425" s="192">
        <v>29</v>
      </c>
      <c r="B425" s="191" t="s">
        <v>369</v>
      </c>
      <c r="C425" s="197">
        <v>1</v>
      </c>
      <c r="D425" s="192" t="s">
        <v>364</v>
      </c>
      <c r="E425" s="192">
        <v>7</v>
      </c>
      <c r="F425" s="199" t="s">
        <v>130</v>
      </c>
    </row>
    <row r="426" spans="1:6" ht="16.5" customHeight="1" x14ac:dyDescent="0.25">
      <c r="A426" s="192">
        <v>30</v>
      </c>
      <c r="B426" s="191" t="s">
        <v>370</v>
      </c>
      <c r="C426" s="197">
        <v>1</v>
      </c>
      <c r="D426" s="193">
        <v>22161</v>
      </c>
      <c r="E426" s="192">
        <v>6</v>
      </c>
      <c r="F426" s="199" t="s">
        <v>130</v>
      </c>
    </row>
    <row r="427" spans="1:6" ht="16.5" customHeight="1" x14ac:dyDescent="0.25">
      <c r="A427" s="192">
        <v>31</v>
      </c>
      <c r="B427" s="191" t="s">
        <v>371</v>
      </c>
      <c r="C427" s="197">
        <v>1</v>
      </c>
      <c r="D427" s="193">
        <v>29587</v>
      </c>
      <c r="E427" s="192">
        <v>5</v>
      </c>
      <c r="F427" s="199" t="s">
        <v>130</v>
      </c>
    </row>
    <row r="428" spans="1:6" ht="16.5" customHeight="1" x14ac:dyDescent="0.25">
      <c r="A428" s="192">
        <v>32</v>
      </c>
      <c r="B428" s="191" t="s">
        <v>372</v>
      </c>
      <c r="C428" s="197">
        <v>1</v>
      </c>
      <c r="D428" s="193">
        <v>27556</v>
      </c>
      <c r="E428" s="192">
        <v>6</v>
      </c>
      <c r="F428" s="199" t="s">
        <v>130</v>
      </c>
    </row>
    <row r="429" spans="1:6" ht="16.5" customHeight="1" x14ac:dyDescent="0.25">
      <c r="A429" s="192">
        <v>33</v>
      </c>
      <c r="B429" s="191" t="s">
        <v>383</v>
      </c>
      <c r="C429" s="197">
        <v>1</v>
      </c>
      <c r="D429" s="194" t="s">
        <v>384</v>
      </c>
      <c r="E429" s="192">
        <v>2</v>
      </c>
      <c r="F429" s="199" t="s">
        <v>131</v>
      </c>
    </row>
    <row r="430" spans="1:6" ht="16.5" customHeight="1" x14ac:dyDescent="0.25">
      <c r="A430" s="192">
        <v>34</v>
      </c>
      <c r="B430" s="191" t="s">
        <v>385</v>
      </c>
      <c r="C430" s="197">
        <v>1</v>
      </c>
      <c r="D430" s="193">
        <v>26926</v>
      </c>
      <c r="E430" s="192">
        <v>3</v>
      </c>
      <c r="F430" s="199" t="s">
        <v>131</v>
      </c>
    </row>
    <row r="431" spans="1:6" ht="16.5" customHeight="1" x14ac:dyDescent="0.25">
      <c r="A431" s="192">
        <v>35</v>
      </c>
      <c r="B431" s="191" t="s">
        <v>386</v>
      </c>
      <c r="C431" s="197">
        <v>1</v>
      </c>
      <c r="D431" s="193">
        <v>31957</v>
      </c>
      <c r="E431" s="192">
        <v>4</v>
      </c>
      <c r="F431" s="199" t="s">
        <v>131</v>
      </c>
    </row>
    <row r="432" spans="1:6" ht="16.5" customHeight="1" x14ac:dyDescent="0.25">
      <c r="A432" s="192">
        <v>36</v>
      </c>
      <c r="B432" s="191" t="s">
        <v>387</v>
      </c>
      <c r="C432" s="197">
        <v>1</v>
      </c>
      <c r="D432" s="193">
        <v>24302</v>
      </c>
      <c r="E432" s="192">
        <v>8</v>
      </c>
      <c r="F432" s="199" t="s">
        <v>131</v>
      </c>
    </row>
    <row r="433" spans="1:6" ht="16.5" customHeight="1" x14ac:dyDescent="0.25">
      <c r="A433" s="192">
        <v>37</v>
      </c>
      <c r="B433" s="191" t="s">
        <v>388</v>
      </c>
      <c r="C433" s="197">
        <v>1</v>
      </c>
      <c r="D433" s="193">
        <v>24315</v>
      </c>
      <c r="E433" s="192">
        <v>6</v>
      </c>
      <c r="F433" s="199" t="s">
        <v>131</v>
      </c>
    </row>
    <row r="434" spans="1:6" ht="16.5" customHeight="1" x14ac:dyDescent="0.25">
      <c r="A434" s="192">
        <v>38</v>
      </c>
      <c r="B434" s="191" t="s">
        <v>389</v>
      </c>
      <c r="C434" s="197">
        <v>1</v>
      </c>
      <c r="D434" s="193">
        <v>29111</v>
      </c>
      <c r="E434" s="192">
        <v>4</v>
      </c>
      <c r="F434" s="199" t="s">
        <v>131</v>
      </c>
    </row>
    <row r="435" spans="1:6" ht="16.5" customHeight="1" x14ac:dyDescent="0.25">
      <c r="A435" s="192">
        <v>39</v>
      </c>
      <c r="B435" s="191" t="s">
        <v>390</v>
      </c>
      <c r="C435" s="197">
        <v>1</v>
      </c>
      <c r="D435" s="193">
        <v>19959</v>
      </c>
      <c r="E435" s="192">
        <v>6</v>
      </c>
      <c r="F435" s="199" t="s">
        <v>131</v>
      </c>
    </row>
    <row r="436" spans="1:6" ht="16.5" customHeight="1" x14ac:dyDescent="0.25">
      <c r="A436" s="192">
        <v>40</v>
      </c>
      <c r="B436" s="191" t="s">
        <v>391</v>
      </c>
      <c r="C436" s="197">
        <v>1</v>
      </c>
      <c r="D436" s="193">
        <v>20800</v>
      </c>
      <c r="E436" s="192">
        <v>5</v>
      </c>
      <c r="F436" s="199" t="s">
        <v>131</v>
      </c>
    </row>
    <row r="437" spans="1:6" ht="16.5" customHeight="1" x14ac:dyDescent="0.25">
      <c r="A437" s="192">
        <v>41</v>
      </c>
      <c r="B437" s="219" t="s">
        <v>431</v>
      </c>
      <c r="C437" s="199">
        <v>1</v>
      </c>
      <c r="D437" s="193">
        <v>27752</v>
      </c>
      <c r="E437" s="192">
        <v>5</v>
      </c>
      <c r="F437" s="199" t="s">
        <v>132</v>
      </c>
    </row>
    <row r="438" spans="1:6" ht="16.5" customHeight="1" x14ac:dyDescent="0.25">
      <c r="A438" s="192">
        <v>42</v>
      </c>
      <c r="B438" s="191" t="s">
        <v>401</v>
      </c>
      <c r="C438" s="199">
        <v>1</v>
      </c>
      <c r="D438" s="193">
        <v>34506</v>
      </c>
      <c r="E438" s="192">
        <v>6</v>
      </c>
      <c r="F438" s="199" t="s">
        <v>132</v>
      </c>
    </row>
    <row r="439" spans="1:6" ht="16.5" customHeight="1" x14ac:dyDescent="0.25">
      <c r="A439" s="192">
        <v>43</v>
      </c>
      <c r="B439" s="191" t="s">
        <v>432</v>
      </c>
      <c r="C439" s="199">
        <v>1</v>
      </c>
      <c r="D439" s="193">
        <v>22669</v>
      </c>
      <c r="E439" s="192">
        <v>5</v>
      </c>
      <c r="F439" s="199" t="s">
        <v>132</v>
      </c>
    </row>
    <row r="440" spans="1:6" ht="16.5" customHeight="1" x14ac:dyDescent="0.25">
      <c r="A440" s="192">
        <v>44</v>
      </c>
      <c r="B440" s="191" t="s">
        <v>433</v>
      </c>
      <c r="C440" s="199">
        <v>1</v>
      </c>
      <c r="D440" s="193">
        <v>28115</v>
      </c>
      <c r="E440" s="192">
        <v>3</v>
      </c>
      <c r="F440" s="199" t="s">
        <v>132</v>
      </c>
    </row>
    <row r="441" spans="1:6" ht="16.5" customHeight="1" x14ac:dyDescent="0.25">
      <c r="A441" s="192">
        <v>45</v>
      </c>
      <c r="B441" s="219" t="s">
        <v>457</v>
      </c>
      <c r="C441" s="197">
        <v>1</v>
      </c>
      <c r="D441" s="218">
        <v>31400</v>
      </c>
      <c r="E441" s="192">
        <v>5</v>
      </c>
      <c r="F441" s="192" t="s">
        <v>438</v>
      </c>
    </row>
    <row r="442" spans="1:6" ht="16.5" customHeight="1" x14ac:dyDescent="0.25">
      <c r="A442" s="192">
        <v>46</v>
      </c>
      <c r="B442" s="219" t="s">
        <v>458</v>
      </c>
      <c r="C442" s="197">
        <v>1</v>
      </c>
      <c r="D442" s="218">
        <v>30063</v>
      </c>
      <c r="E442" s="192">
        <v>4</v>
      </c>
      <c r="F442" s="192" t="s">
        <v>438</v>
      </c>
    </row>
    <row r="443" spans="1:6" ht="16.5" customHeight="1" x14ac:dyDescent="0.25">
      <c r="A443" s="192">
        <v>47</v>
      </c>
      <c r="B443" s="219" t="s">
        <v>459</v>
      </c>
      <c r="C443" s="197">
        <v>1</v>
      </c>
      <c r="D443" s="218">
        <v>31407</v>
      </c>
      <c r="E443" s="192">
        <v>2</v>
      </c>
      <c r="F443" s="192" t="s">
        <v>438</v>
      </c>
    </row>
    <row r="444" spans="1:6" ht="16.5" customHeight="1" x14ac:dyDescent="0.25">
      <c r="A444" s="192">
        <v>48</v>
      </c>
      <c r="B444" s="219" t="s">
        <v>460</v>
      </c>
      <c r="C444" s="197">
        <v>1</v>
      </c>
      <c r="D444" s="218">
        <v>22433</v>
      </c>
      <c r="E444" s="192">
        <v>6</v>
      </c>
      <c r="F444" s="192" t="s">
        <v>438</v>
      </c>
    </row>
    <row r="445" spans="1:6" ht="16.5" customHeight="1" x14ac:dyDescent="0.25">
      <c r="A445" s="192">
        <v>49</v>
      </c>
      <c r="B445" s="219" t="s">
        <v>461</v>
      </c>
      <c r="C445" s="197">
        <v>1</v>
      </c>
      <c r="D445" s="218">
        <v>30748</v>
      </c>
      <c r="E445" s="192">
        <v>5</v>
      </c>
      <c r="F445" s="192" t="s">
        <v>438</v>
      </c>
    </row>
    <row r="446" spans="1:6" ht="16.5" customHeight="1" x14ac:dyDescent="0.25">
      <c r="A446" s="192">
        <v>50</v>
      </c>
      <c r="B446" s="219" t="s">
        <v>462</v>
      </c>
      <c r="C446" s="197">
        <v>1</v>
      </c>
      <c r="D446" s="218">
        <v>31041</v>
      </c>
      <c r="E446" s="192">
        <v>5</v>
      </c>
      <c r="F446" s="192" t="s">
        <v>438</v>
      </c>
    </row>
    <row r="447" spans="1:6" ht="16.5" customHeight="1" x14ac:dyDescent="0.25">
      <c r="A447" s="192">
        <v>51</v>
      </c>
      <c r="B447" s="219" t="s">
        <v>463</v>
      </c>
      <c r="C447" s="197">
        <v>1</v>
      </c>
      <c r="D447" s="218">
        <v>31954</v>
      </c>
      <c r="E447" s="192">
        <v>3</v>
      </c>
      <c r="F447" s="192" t="s">
        <v>438</v>
      </c>
    </row>
    <row r="448" spans="1:6" ht="16.5" customHeight="1" x14ac:dyDescent="0.25">
      <c r="A448" s="192">
        <v>52</v>
      </c>
      <c r="B448" s="219" t="s">
        <v>464</v>
      </c>
      <c r="C448" s="197">
        <v>1</v>
      </c>
      <c r="D448" s="218">
        <v>30965</v>
      </c>
      <c r="E448" s="192">
        <v>3</v>
      </c>
      <c r="F448" s="192" t="s">
        <v>438</v>
      </c>
    </row>
    <row r="449" spans="1:6" ht="16.5" customHeight="1" x14ac:dyDescent="0.25">
      <c r="A449" s="192">
        <v>53</v>
      </c>
      <c r="B449" s="219" t="s">
        <v>465</v>
      </c>
      <c r="C449" s="197">
        <v>1</v>
      </c>
      <c r="D449" s="218">
        <v>27517</v>
      </c>
      <c r="E449" s="192">
        <v>3</v>
      </c>
      <c r="F449" s="192" t="s">
        <v>438</v>
      </c>
    </row>
    <row r="450" spans="1:6" ht="16.5" customHeight="1" x14ac:dyDescent="0.25">
      <c r="A450" s="192">
        <v>54</v>
      </c>
      <c r="B450" s="208" t="s">
        <v>466</v>
      </c>
      <c r="C450" s="197">
        <v>1</v>
      </c>
      <c r="D450" s="218">
        <v>30224</v>
      </c>
      <c r="E450" s="199">
        <v>3</v>
      </c>
      <c r="F450" s="192" t="s">
        <v>438</v>
      </c>
    </row>
    <row r="451" spans="1:6" ht="16.5" customHeight="1" x14ac:dyDescent="0.25">
      <c r="A451" s="192">
        <v>55</v>
      </c>
      <c r="B451" s="219" t="s">
        <v>467</v>
      </c>
      <c r="C451" s="197">
        <v>1</v>
      </c>
      <c r="D451" s="193">
        <v>29835</v>
      </c>
      <c r="E451" s="192">
        <v>3</v>
      </c>
      <c r="F451" s="192" t="s">
        <v>438</v>
      </c>
    </row>
    <row r="452" spans="1:6" ht="16.5" customHeight="1" x14ac:dyDescent="0.25">
      <c r="A452" s="192">
        <v>56</v>
      </c>
      <c r="B452" s="219" t="s">
        <v>468</v>
      </c>
      <c r="C452" s="197">
        <v>1</v>
      </c>
      <c r="D452" s="193">
        <v>33374</v>
      </c>
      <c r="E452" s="192">
        <v>4</v>
      </c>
      <c r="F452" s="192" t="s">
        <v>438</v>
      </c>
    </row>
    <row r="453" spans="1:6" ht="16.5" customHeight="1" x14ac:dyDescent="0.25">
      <c r="A453" s="192">
        <v>57</v>
      </c>
      <c r="B453" s="219" t="s">
        <v>469</v>
      </c>
      <c r="C453" s="197">
        <v>1</v>
      </c>
      <c r="D453" s="193">
        <v>22014</v>
      </c>
      <c r="E453" s="192">
        <v>7</v>
      </c>
      <c r="F453" s="192" t="s">
        <v>438</v>
      </c>
    </row>
    <row r="454" spans="1:6" ht="16.5" customHeight="1" x14ac:dyDescent="0.25">
      <c r="A454" s="192">
        <v>58</v>
      </c>
      <c r="B454" s="219" t="s">
        <v>470</v>
      </c>
      <c r="C454" s="197">
        <v>2</v>
      </c>
      <c r="D454" s="193">
        <v>27023</v>
      </c>
      <c r="E454" s="192">
        <v>3</v>
      </c>
      <c r="F454" s="192" t="s">
        <v>438</v>
      </c>
    </row>
    <row r="455" spans="1:6" ht="16.5" customHeight="1" x14ac:dyDescent="0.25">
      <c r="A455" s="192">
        <v>59</v>
      </c>
      <c r="B455" s="219" t="s">
        <v>518</v>
      </c>
      <c r="C455" s="197">
        <v>1</v>
      </c>
      <c r="D455" s="193">
        <v>30361</v>
      </c>
      <c r="E455" s="192">
        <v>3</v>
      </c>
      <c r="F455" s="199" t="s">
        <v>134</v>
      </c>
    </row>
    <row r="456" spans="1:6" ht="16.5" customHeight="1" x14ac:dyDescent="0.25">
      <c r="A456" s="192">
        <v>60</v>
      </c>
      <c r="B456" s="219" t="s">
        <v>519</v>
      </c>
      <c r="C456" s="197">
        <v>2</v>
      </c>
      <c r="D456" s="193">
        <v>23931</v>
      </c>
      <c r="E456" s="192">
        <v>5</v>
      </c>
      <c r="F456" s="199" t="s">
        <v>134</v>
      </c>
    </row>
    <row r="457" spans="1:6" ht="16.5" customHeight="1" x14ac:dyDescent="0.25">
      <c r="A457" s="192">
        <v>61</v>
      </c>
      <c r="B457" s="219" t="s">
        <v>520</v>
      </c>
      <c r="C457" s="197">
        <v>1</v>
      </c>
      <c r="D457" s="193">
        <v>33147</v>
      </c>
      <c r="E457" s="192">
        <v>8</v>
      </c>
      <c r="F457" s="199" t="s">
        <v>134</v>
      </c>
    </row>
    <row r="458" spans="1:6" ht="16.5" customHeight="1" x14ac:dyDescent="0.25">
      <c r="A458" s="192">
        <v>62</v>
      </c>
      <c r="B458" s="219" t="s">
        <v>521</v>
      </c>
      <c r="C458" s="197">
        <v>1</v>
      </c>
      <c r="D458" s="193">
        <v>33426</v>
      </c>
      <c r="E458" s="192">
        <v>4</v>
      </c>
      <c r="F458" s="199" t="s">
        <v>134</v>
      </c>
    </row>
    <row r="459" spans="1:6" ht="16.5" customHeight="1" x14ac:dyDescent="0.25">
      <c r="A459" s="192">
        <v>63</v>
      </c>
      <c r="B459" s="219" t="s">
        <v>522</v>
      </c>
      <c r="C459" s="197">
        <v>1</v>
      </c>
      <c r="D459" s="193">
        <v>24236</v>
      </c>
      <c r="E459" s="192">
        <v>4</v>
      </c>
      <c r="F459" s="199" t="s">
        <v>134</v>
      </c>
    </row>
    <row r="460" spans="1:6" ht="16.5" customHeight="1" x14ac:dyDescent="0.25">
      <c r="A460" s="192">
        <v>64</v>
      </c>
      <c r="B460" s="208" t="s">
        <v>588</v>
      </c>
      <c r="C460" s="199">
        <v>1</v>
      </c>
      <c r="D460" s="218">
        <v>33334</v>
      </c>
      <c r="E460" s="199">
        <v>1</v>
      </c>
      <c r="F460" s="199" t="s">
        <v>135</v>
      </c>
    </row>
    <row r="461" spans="1:6" ht="16.5" customHeight="1" x14ac:dyDescent="0.25">
      <c r="A461" s="192">
        <v>65</v>
      </c>
      <c r="B461" s="208" t="s">
        <v>589</v>
      </c>
      <c r="C461" s="199">
        <v>1</v>
      </c>
      <c r="D461" s="199" t="s">
        <v>590</v>
      </c>
      <c r="E461" s="199">
        <v>3</v>
      </c>
      <c r="F461" s="199" t="s">
        <v>135</v>
      </c>
    </row>
    <row r="462" spans="1:6" ht="16.5" customHeight="1" x14ac:dyDescent="0.25">
      <c r="A462" s="192">
        <v>66</v>
      </c>
      <c r="B462" s="208" t="s">
        <v>591</v>
      </c>
      <c r="C462" s="199">
        <v>2</v>
      </c>
      <c r="D462" s="199" t="s">
        <v>592</v>
      </c>
      <c r="E462" s="199">
        <v>3</v>
      </c>
      <c r="F462" s="199" t="s">
        <v>135</v>
      </c>
    </row>
    <row r="463" spans="1:6" ht="16.5" customHeight="1" x14ac:dyDescent="0.25">
      <c r="A463" s="192">
        <v>67</v>
      </c>
      <c r="B463" s="208" t="s">
        <v>593</v>
      </c>
      <c r="C463" s="199">
        <v>1</v>
      </c>
      <c r="D463" s="218">
        <v>35380</v>
      </c>
      <c r="E463" s="199">
        <v>4</v>
      </c>
      <c r="F463" s="199" t="s">
        <v>135</v>
      </c>
    </row>
    <row r="464" spans="1:6" ht="16.5" customHeight="1" x14ac:dyDescent="0.25">
      <c r="A464" s="192">
        <v>68</v>
      </c>
      <c r="B464" s="208" t="s">
        <v>594</v>
      </c>
      <c r="C464" s="199">
        <v>1</v>
      </c>
      <c r="D464" s="218">
        <v>22899</v>
      </c>
      <c r="E464" s="199">
        <v>6</v>
      </c>
      <c r="F464" s="199" t="s">
        <v>135</v>
      </c>
    </row>
    <row r="465" spans="1:6" ht="16.5" customHeight="1" x14ac:dyDescent="0.25">
      <c r="A465" s="192">
        <v>69</v>
      </c>
      <c r="B465" s="208" t="s">
        <v>595</v>
      </c>
      <c r="C465" s="199">
        <v>1</v>
      </c>
      <c r="D465" s="199" t="s">
        <v>596</v>
      </c>
      <c r="E465" s="199">
        <v>5</v>
      </c>
      <c r="F465" s="199" t="s">
        <v>135</v>
      </c>
    </row>
    <row r="466" spans="1:6" ht="16.5" customHeight="1" x14ac:dyDescent="0.25">
      <c r="A466" s="192">
        <v>70</v>
      </c>
      <c r="B466" s="208" t="s">
        <v>597</v>
      </c>
      <c r="C466" s="199">
        <v>1</v>
      </c>
      <c r="D466" s="218">
        <v>27336</v>
      </c>
      <c r="E466" s="199">
        <v>6</v>
      </c>
      <c r="F466" s="199" t="s">
        <v>135</v>
      </c>
    </row>
    <row r="467" spans="1:6" ht="16.5" customHeight="1" x14ac:dyDescent="0.25">
      <c r="A467" s="192">
        <v>71</v>
      </c>
      <c r="B467" s="208" t="s">
        <v>598</v>
      </c>
      <c r="C467" s="199">
        <v>1</v>
      </c>
      <c r="D467" s="199" t="s">
        <v>599</v>
      </c>
      <c r="E467" s="199">
        <v>3</v>
      </c>
      <c r="F467" s="199" t="s">
        <v>135</v>
      </c>
    </row>
    <row r="468" spans="1:6" ht="16.5" customHeight="1" x14ac:dyDescent="0.25">
      <c r="A468" s="192">
        <v>72</v>
      </c>
      <c r="B468" s="208" t="s">
        <v>600</v>
      </c>
      <c r="C468" s="199">
        <v>2</v>
      </c>
      <c r="D468" s="199" t="s">
        <v>601</v>
      </c>
      <c r="E468" s="199">
        <v>3</v>
      </c>
      <c r="F468" s="199" t="s">
        <v>135</v>
      </c>
    </row>
    <row r="469" spans="1:6" ht="16.5" customHeight="1" x14ac:dyDescent="0.25">
      <c r="A469" s="192">
        <v>73</v>
      </c>
      <c r="B469" s="208" t="s">
        <v>602</v>
      </c>
      <c r="C469" s="199">
        <v>1</v>
      </c>
      <c r="D469" s="199" t="s">
        <v>603</v>
      </c>
      <c r="E469" s="199">
        <v>3</v>
      </c>
      <c r="F469" s="199" t="s">
        <v>135</v>
      </c>
    </row>
    <row r="470" spans="1:6" ht="16.5" customHeight="1" x14ac:dyDescent="0.25">
      <c r="A470" s="192">
        <v>74</v>
      </c>
      <c r="B470" s="208" t="s">
        <v>604</v>
      </c>
      <c r="C470" s="199">
        <v>1</v>
      </c>
      <c r="D470" s="199" t="s">
        <v>605</v>
      </c>
      <c r="E470" s="199">
        <v>8</v>
      </c>
      <c r="F470" s="199" t="s">
        <v>135</v>
      </c>
    </row>
    <row r="471" spans="1:6" ht="16.5" customHeight="1" x14ac:dyDescent="0.25">
      <c r="A471" s="192">
        <v>75</v>
      </c>
      <c r="B471" s="208" t="s">
        <v>630</v>
      </c>
      <c r="C471" s="199">
        <v>1</v>
      </c>
      <c r="D471" s="218">
        <v>28857</v>
      </c>
      <c r="E471" s="199">
        <v>5</v>
      </c>
      <c r="F471" s="192" t="s">
        <v>136</v>
      </c>
    </row>
    <row r="472" spans="1:6" ht="16.5" customHeight="1" x14ac:dyDescent="0.25">
      <c r="A472" s="192">
        <v>76</v>
      </c>
      <c r="B472" s="208" t="s">
        <v>631</v>
      </c>
      <c r="C472" s="199">
        <v>1</v>
      </c>
      <c r="D472" s="218">
        <v>25731</v>
      </c>
      <c r="E472" s="199">
        <v>4</v>
      </c>
      <c r="F472" s="192" t="s">
        <v>136</v>
      </c>
    </row>
    <row r="473" spans="1:6" ht="16.5" customHeight="1" x14ac:dyDescent="0.25">
      <c r="A473" s="192">
        <v>77</v>
      </c>
      <c r="B473" s="219" t="s">
        <v>632</v>
      </c>
      <c r="C473" s="197">
        <v>1</v>
      </c>
      <c r="D473" s="218">
        <v>23711</v>
      </c>
      <c r="E473" s="192">
        <v>6</v>
      </c>
      <c r="F473" s="192" t="s">
        <v>136</v>
      </c>
    </row>
    <row r="474" spans="1:6" ht="16.5" customHeight="1" x14ac:dyDescent="0.25">
      <c r="A474" s="192">
        <v>78</v>
      </c>
      <c r="B474" s="219" t="s">
        <v>633</v>
      </c>
      <c r="C474" s="197">
        <v>1</v>
      </c>
      <c r="D474" s="218">
        <v>28375</v>
      </c>
      <c r="E474" s="192">
        <v>4</v>
      </c>
      <c r="F474" s="192" t="s">
        <v>136</v>
      </c>
    </row>
    <row r="475" spans="1:6" ht="16.5" customHeight="1" x14ac:dyDescent="0.25">
      <c r="A475" s="192">
        <v>79</v>
      </c>
      <c r="B475" s="219" t="s">
        <v>634</v>
      </c>
      <c r="C475" s="197">
        <v>1</v>
      </c>
      <c r="D475" s="218">
        <v>33227</v>
      </c>
      <c r="E475" s="192">
        <v>5</v>
      </c>
      <c r="F475" s="192" t="s">
        <v>136</v>
      </c>
    </row>
    <row r="476" spans="1:6" ht="16.5" customHeight="1" x14ac:dyDescent="0.25">
      <c r="A476" s="192">
        <v>80</v>
      </c>
      <c r="B476" s="191" t="s">
        <v>692</v>
      </c>
      <c r="C476" s="197">
        <v>1</v>
      </c>
      <c r="D476" s="192" t="s">
        <v>693</v>
      </c>
      <c r="E476" s="192">
        <v>6</v>
      </c>
      <c r="F476" s="192" t="s">
        <v>137</v>
      </c>
    </row>
    <row r="477" spans="1:6" ht="16.5" customHeight="1" x14ac:dyDescent="0.25">
      <c r="A477" s="192">
        <v>81</v>
      </c>
      <c r="B477" s="191" t="s">
        <v>717</v>
      </c>
      <c r="C477" s="199">
        <v>1</v>
      </c>
      <c r="D477" s="193">
        <v>22194</v>
      </c>
      <c r="E477" s="192">
        <v>5</v>
      </c>
      <c r="F477" s="199" t="s">
        <v>138</v>
      </c>
    </row>
    <row r="478" spans="1:6" ht="16.5" customHeight="1" x14ac:dyDescent="0.25">
      <c r="A478" s="192">
        <v>82</v>
      </c>
      <c r="B478" s="191" t="s">
        <v>718</v>
      </c>
      <c r="C478" s="199">
        <v>1</v>
      </c>
      <c r="D478" s="193">
        <v>32453</v>
      </c>
      <c r="E478" s="192">
        <v>4</v>
      </c>
      <c r="F478" s="199" t="s">
        <v>138</v>
      </c>
    </row>
  </sheetData>
  <mergeCells count="6">
    <mergeCell ref="A6:F6"/>
    <mergeCell ref="A1:B1"/>
    <mergeCell ref="C1:F1"/>
    <mergeCell ref="A2:B2"/>
    <mergeCell ref="C2:F2"/>
    <mergeCell ref="C3:F3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"/>
  <sheetViews>
    <sheetView topLeftCell="A4" workbookViewId="0">
      <pane xSplit="1" ySplit="5" topLeftCell="B9" activePane="bottomRight" state="frozen"/>
      <selection activeCell="A4" sqref="A4"/>
      <selection pane="topRight" activeCell="B4" sqref="B4"/>
      <selection pane="bottomLeft" activeCell="A9" sqref="A9"/>
      <selection pane="bottomRight" activeCell="J10" sqref="J10"/>
    </sheetView>
  </sheetViews>
  <sheetFormatPr defaultColWidth="8.875" defaultRowHeight="15" x14ac:dyDescent="0.25"/>
  <cols>
    <col min="1" max="1" width="4.625" style="203" customWidth="1"/>
    <col min="2" max="2" width="17.25" style="203" customWidth="1"/>
    <col min="3" max="3" width="8.375" style="203" customWidth="1"/>
    <col min="4" max="4" width="10.875" style="224" customWidth="1"/>
    <col min="5" max="5" width="5.625" style="203" customWidth="1"/>
    <col min="6" max="6" width="11.375" style="203" customWidth="1"/>
    <col min="7" max="7" width="27.125" style="221" customWidth="1"/>
    <col min="8" max="16384" width="8.875" style="203"/>
  </cols>
  <sheetData>
    <row r="1" spans="1:7" ht="16.5" x14ac:dyDescent="0.25">
      <c r="A1" s="324" t="s">
        <v>180</v>
      </c>
      <c r="B1" s="324"/>
      <c r="C1" s="329" t="s">
        <v>162</v>
      </c>
      <c r="D1" s="329"/>
      <c r="E1" s="329"/>
      <c r="F1" s="329"/>
    </row>
    <row r="2" spans="1:7" ht="16.5" x14ac:dyDescent="0.25">
      <c r="A2" s="324" t="s">
        <v>181</v>
      </c>
      <c r="B2" s="324"/>
      <c r="C2" s="329" t="s">
        <v>163</v>
      </c>
      <c r="D2" s="329"/>
      <c r="E2" s="329"/>
      <c r="F2" s="329"/>
    </row>
    <row r="3" spans="1:7" ht="16.5" x14ac:dyDescent="0.25">
      <c r="A3" s="209"/>
      <c r="B3" s="222"/>
      <c r="C3" s="330" t="s">
        <v>164</v>
      </c>
      <c r="D3" s="330"/>
      <c r="E3" s="330"/>
      <c r="F3" s="330"/>
    </row>
    <row r="4" spans="1:7" x14ac:dyDescent="0.25">
      <c r="A4" s="223"/>
      <c r="B4" s="223"/>
    </row>
    <row r="5" spans="1:7" ht="18.75" x14ac:dyDescent="0.25">
      <c r="A5" s="323" t="s">
        <v>165</v>
      </c>
      <c r="B5" s="323"/>
      <c r="C5" s="323"/>
      <c r="D5" s="323"/>
      <c r="E5" s="323"/>
      <c r="F5" s="323"/>
      <c r="G5" s="323"/>
    </row>
    <row r="6" spans="1:7" ht="18.75" x14ac:dyDescent="0.25">
      <c r="A6" s="323" t="s">
        <v>166</v>
      </c>
      <c r="B6" s="323"/>
      <c r="C6" s="323"/>
      <c r="D6" s="323"/>
      <c r="E6" s="323"/>
      <c r="F6" s="323"/>
      <c r="G6" s="323"/>
    </row>
    <row r="7" spans="1:7" ht="18.75" x14ac:dyDescent="0.25">
      <c r="A7" s="225"/>
    </row>
    <row r="8" spans="1:7" ht="47.25" x14ac:dyDescent="0.25">
      <c r="A8" s="200" t="s">
        <v>0</v>
      </c>
      <c r="B8" s="200" t="s">
        <v>168</v>
      </c>
      <c r="C8" s="200" t="s">
        <v>846</v>
      </c>
      <c r="D8" s="200" t="s">
        <v>169</v>
      </c>
      <c r="E8" s="200" t="s">
        <v>60</v>
      </c>
      <c r="F8" s="200" t="s">
        <v>170</v>
      </c>
      <c r="G8" s="200" t="s">
        <v>171</v>
      </c>
    </row>
    <row r="9" spans="1:7" ht="32.25" customHeight="1" x14ac:dyDescent="0.25">
      <c r="A9" s="200" t="s">
        <v>172</v>
      </c>
      <c r="B9" s="226" t="s">
        <v>173</v>
      </c>
      <c r="C9" s="226"/>
      <c r="D9" s="200"/>
      <c r="E9" s="226">
        <f>SUM(E10:E59)</f>
        <v>206</v>
      </c>
      <c r="F9" s="226"/>
      <c r="G9" s="191"/>
    </row>
    <row r="10" spans="1:7" ht="19.5" customHeight="1" x14ac:dyDescent="0.25">
      <c r="A10" s="199">
        <v>1</v>
      </c>
      <c r="B10" s="208" t="s">
        <v>234</v>
      </c>
      <c r="C10" s="199">
        <v>1</v>
      </c>
      <c r="D10" s="199">
        <v>1945</v>
      </c>
      <c r="E10" s="199">
        <v>3</v>
      </c>
      <c r="F10" s="199" t="s">
        <v>128</v>
      </c>
      <c r="G10" s="191" t="s">
        <v>236</v>
      </c>
    </row>
    <row r="11" spans="1:7" ht="19.5" customHeight="1" x14ac:dyDescent="0.25">
      <c r="A11" s="199">
        <v>2</v>
      </c>
      <c r="B11" s="208" t="s">
        <v>235</v>
      </c>
      <c r="C11" s="199">
        <v>1</v>
      </c>
      <c r="D11" s="199"/>
      <c r="E11" s="199">
        <v>2</v>
      </c>
      <c r="F11" s="199" t="s">
        <v>128</v>
      </c>
      <c r="G11" s="191" t="s">
        <v>236</v>
      </c>
    </row>
    <row r="12" spans="1:7" ht="19.5" customHeight="1" x14ac:dyDescent="0.25">
      <c r="A12" s="199">
        <v>3</v>
      </c>
      <c r="B12" s="191" t="s">
        <v>233</v>
      </c>
      <c r="C12" s="192">
        <v>1</v>
      </c>
      <c r="D12" s="193">
        <v>33121</v>
      </c>
      <c r="E12" s="192">
        <v>4</v>
      </c>
      <c r="F12" s="199" t="s">
        <v>128</v>
      </c>
      <c r="G12" s="191" t="s">
        <v>237</v>
      </c>
    </row>
    <row r="13" spans="1:7" s="227" customFormat="1" ht="19.5" customHeight="1" x14ac:dyDescent="0.25">
      <c r="A13" s="199">
        <v>4</v>
      </c>
      <c r="B13" s="191" t="s">
        <v>309</v>
      </c>
      <c r="C13" s="192">
        <v>1</v>
      </c>
      <c r="D13" s="194" t="s">
        <v>310</v>
      </c>
      <c r="E13" s="192">
        <v>6</v>
      </c>
      <c r="F13" s="202" t="s">
        <v>145</v>
      </c>
      <c r="G13" s="191" t="s">
        <v>237</v>
      </c>
    </row>
    <row r="14" spans="1:7" s="227" customFormat="1" ht="19.5" customHeight="1" x14ac:dyDescent="0.25">
      <c r="A14" s="199">
        <v>5</v>
      </c>
      <c r="B14" s="191" t="s">
        <v>311</v>
      </c>
      <c r="C14" s="192">
        <v>1</v>
      </c>
      <c r="D14" s="192" t="s">
        <v>312</v>
      </c>
      <c r="E14" s="192">
        <v>7</v>
      </c>
      <c r="F14" s="202" t="s">
        <v>145</v>
      </c>
      <c r="G14" s="191" t="s">
        <v>237</v>
      </c>
    </row>
    <row r="15" spans="1:7" s="227" customFormat="1" ht="19.5" customHeight="1" x14ac:dyDescent="0.25">
      <c r="A15" s="199">
        <v>6</v>
      </c>
      <c r="B15" s="191" t="s">
        <v>313</v>
      </c>
      <c r="C15" s="192">
        <v>1</v>
      </c>
      <c r="D15" s="192" t="s">
        <v>314</v>
      </c>
      <c r="E15" s="192">
        <v>3</v>
      </c>
      <c r="F15" s="202" t="s">
        <v>145</v>
      </c>
      <c r="G15" s="191" t="s">
        <v>237</v>
      </c>
    </row>
    <row r="16" spans="1:7" s="227" customFormat="1" ht="19.5" customHeight="1" x14ac:dyDescent="0.25">
      <c r="A16" s="199">
        <v>7</v>
      </c>
      <c r="B16" s="191" t="s">
        <v>315</v>
      </c>
      <c r="C16" s="192">
        <v>1</v>
      </c>
      <c r="D16" s="192" t="s">
        <v>316</v>
      </c>
      <c r="E16" s="192">
        <v>5</v>
      </c>
      <c r="F16" s="202" t="s">
        <v>145</v>
      </c>
      <c r="G16" s="191" t="s">
        <v>237</v>
      </c>
    </row>
    <row r="17" spans="1:7" s="227" customFormat="1" ht="19.5" customHeight="1" x14ac:dyDescent="0.25">
      <c r="A17" s="199">
        <v>8</v>
      </c>
      <c r="B17" s="191" t="s">
        <v>317</v>
      </c>
      <c r="C17" s="192">
        <v>1</v>
      </c>
      <c r="D17" s="192" t="s">
        <v>318</v>
      </c>
      <c r="E17" s="192">
        <v>4</v>
      </c>
      <c r="F17" s="202" t="s">
        <v>145</v>
      </c>
      <c r="G17" s="191" t="s">
        <v>237</v>
      </c>
    </row>
    <row r="18" spans="1:7" s="227" customFormat="1" ht="19.5" customHeight="1" x14ac:dyDescent="0.25">
      <c r="A18" s="199">
        <v>9</v>
      </c>
      <c r="B18" s="191" t="s">
        <v>319</v>
      </c>
      <c r="C18" s="192">
        <v>1</v>
      </c>
      <c r="D18" s="193">
        <v>20001</v>
      </c>
      <c r="E18" s="192">
        <v>4</v>
      </c>
      <c r="F18" s="202" t="s">
        <v>145</v>
      </c>
      <c r="G18" s="191" t="s">
        <v>237</v>
      </c>
    </row>
    <row r="19" spans="1:7" s="227" customFormat="1" ht="19.5" customHeight="1" x14ac:dyDescent="0.25">
      <c r="A19" s="199">
        <v>10</v>
      </c>
      <c r="B19" s="191" t="s">
        <v>330</v>
      </c>
      <c r="C19" s="192">
        <v>2</v>
      </c>
      <c r="D19" s="192" t="s">
        <v>331</v>
      </c>
      <c r="E19" s="192">
        <v>3</v>
      </c>
      <c r="F19" s="202" t="s">
        <v>145</v>
      </c>
      <c r="G19" s="191" t="s">
        <v>237</v>
      </c>
    </row>
    <row r="20" spans="1:7" s="227" customFormat="1" ht="19.5" customHeight="1" x14ac:dyDescent="0.25">
      <c r="A20" s="199">
        <v>11</v>
      </c>
      <c r="B20" s="191" t="s">
        <v>333</v>
      </c>
      <c r="C20" s="192">
        <v>1</v>
      </c>
      <c r="D20" s="192" t="s">
        <v>334</v>
      </c>
      <c r="E20" s="192">
        <v>6</v>
      </c>
      <c r="F20" s="202" t="s">
        <v>145</v>
      </c>
      <c r="G20" s="191" t="s">
        <v>237</v>
      </c>
    </row>
    <row r="21" spans="1:7" s="227" customFormat="1" ht="19.5" customHeight="1" x14ac:dyDescent="0.25">
      <c r="A21" s="199">
        <v>12</v>
      </c>
      <c r="B21" s="191" t="s">
        <v>337</v>
      </c>
      <c r="C21" s="192">
        <v>1</v>
      </c>
      <c r="D21" s="194" t="s">
        <v>338</v>
      </c>
      <c r="E21" s="192">
        <v>5</v>
      </c>
      <c r="F21" s="202" t="s">
        <v>145</v>
      </c>
      <c r="G21" s="191" t="s">
        <v>237</v>
      </c>
    </row>
    <row r="22" spans="1:7" s="227" customFormat="1" ht="19.5" customHeight="1" x14ac:dyDescent="0.25">
      <c r="A22" s="199">
        <v>13</v>
      </c>
      <c r="B22" s="191" t="s">
        <v>339</v>
      </c>
      <c r="C22" s="192">
        <v>2</v>
      </c>
      <c r="D22" s="194" t="s">
        <v>340</v>
      </c>
      <c r="E22" s="192">
        <v>5</v>
      </c>
      <c r="F22" s="202" t="s">
        <v>145</v>
      </c>
      <c r="G22" s="191" t="s">
        <v>237</v>
      </c>
    </row>
    <row r="23" spans="1:7" s="227" customFormat="1" ht="19.5" customHeight="1" x14ac:dyDescent="0.25">
      <c r="A23" s="199">
        <v>14</v>
      </c>
      <c r="B23" s="191" t="s">
        <v>352</v>
      </c>
      <c r="C23" s="192">
        <v>2</v>
      </c>
      <c r="D23" s="192" t="s">
        <v>353</v>
      </c>
      <c r="E23" s="192">
        <v>3</v>
      </c>
      <c r="F23" s="202" t="s">
        <v>145</v>
      </c>
      <c r="G23" s="191" t="s">
        <v>237</v>
      </c>
    </row>
    <row r="24" spans="1:7" s="227" customFormat="1" ht="19.5" customHeight="1" x14ac:dyDescent="0.25">
      <c r="A24" s="199">
        <v>15</v>
      </c>
      <c r="B24" s="228" t="s">
        <v>373</v>
      </c>
      <c r="C24" s="196">
        <v>1</v>
      </c>
      <c r="D24" s="229">
        <v>27213</v>
      </c>
      <c r="E24" s="196">
        <v>3</v>
      </c>
      <c r="F24" s="202" t="s">
        <v>130</v>
      </c>
      <c r="G24" s="191" t="s">
        <v>844</v>
      </c>
    </row>
    <row r="25" spans="1:7" s="227" customFormat="1" ht="19.5" customHeight="1" x14ac:dyDescent="0.25">
      <c r="A25" s="199">
        <v>16</v>
      </c>
      <c r="B25" s="228" t="s">
        <v>374</v>
      </c>
      <c r="C25" s="196">
        <v>1</v>
      </c>
      <c r="D25" s="229">
        <v>26027</v>
      </c>
      <c r="E25" s="196">
        <v>4</v>
      </c>
      <c r="F25" s="202" t="s">
        <v>130</v>
      </c>
      <c r="G25" s="191" t="s">
        <v>844</v>
      </c>
    </row>
    <row r="26" spans="1:7" s="227" customFormat="1" ht="19.5" customHeight="1" x14ac:dyDescent="0.25">
      <c r="A26" s="199">
        <v>17</v>
      </c>
      <c r="B26" s="228" t="s">
        <v>368</v>
      </c>
      <c r="C26" s="196">
        <v>1</v>
      </c>
      <c r="D26" s="229">
        <v>31267</v>
      </c>
      <c r="E26" s="196">
        <v>4</v>
      </c>
      <c r="F26" s="199" t="s">
        <v>130</v>
      </c>
      <c r="G26" s="191" t="s">
        <v>237</v>
      </c>
    </row>
    <row r="27" spans="1:7" s="227" customFormat="1" ht="19.5" customHeight="1" x14ac:dyDescent="0.25">
      <c r="A27" s="199">
        <v>18</v>
      </c>
      <c r="B27" s="228" t="s">
        <v>369</v>
      </c>
      <c r="C27" s="196">
        <v>1</v>
      </c>
      <c r="D27" s="196" t="s">
        <v>364</v>
      </c>
      <c r="E27" s="196">
        <v>7</v>
      </c>
      <c r="F27" s="199" t="s">
        <v>130</v>
      </c>
      <c r="G27" s="191" t="s">
        <v>237</v>
      </c>
    </row>
    <row r="28" spans="1:7" ht="19.5" customHeight="1" x14ac:dyDescent="0.25">
      <c r="A28" s="199">
        <v>19</v>
      </c>
      <c r="B28" s="195" t="s">
        <v>392</v>
      </c>
      <c r="C28" s="196">
        <v>2</v>
      </c>
      <c r="D28" s="200"/>
      <c r="E28" s="196">
        <v>4</v>
      </c>
      <c r="F28" s="199" t="s">
        <v>131</v>
      </c>
      <c r="G28" s="191" t="s">
        <v>844</v>
      </c>
    </row>
    <row r="29" spans="1:7" ht="19.5" customHeight="1" x14ac:dyDescent="0.25">
      <c r="A29" s="199">
        <v>20</v>
      </c>
      <c r="B29" s="195" t="s">
        <v>393</v>
      </c>
      <c r="C29" s="196">
        <v>1</v>
      </c>
      <c r="D29" s="200"/>
      <c r="E29" s="196">
        <v>4</v>
      </c>
      <c r="F29" s="199" t="s">
        <v>131</v>
      </c>
      <c r="G29" s="191" t="s">
        <v>844</v>
      </c>
    </row>
    <row r="30" spans="1:7" s="227" customFormat="1" ht="19.5" customHeight="1" x14ac:dyDescent="0.25">
      <c r="A30" s="199">
        <v>21</v>
      </c>
      <c r="B30" s="195" t="s">
        <v>383</v>
      </c>
      <c r="C30" s="196">
        <v>1</v>
      </c>
      <c r="D30" s="192"/>
      <c r="E30" s="196">
        <v>2</v>
      </c>
      <c r="F30" s="199" t="s">
        <v>131</v>
      </c>
      <c r="G30" s="191" t="s">
        <v>237</v>
      </c>
    </row>
    <row r="31" spans="1:7" s="227" customFormat="1" ht="19.5" customHeight="1" x14ac:dyDescent="0.25">
      <c r="A31" s="199">
        <v>22</v>
      </c>
      <c r="B31" s="195" t="s">
        <v>394</v>
      </c>
      <c r="C31" s="196">
        <v>1</v>
      </c>
      <c r="D31" s="192"/>
      <c r="E31" s="196">
        <v>4</v>
      </c>
      <c r="F31" s="199" t="s">
        <v>131</v>
      </c>
      <c r="G31" s="191" t="s">
        <v>237</v>
      </c>
    </row>
    <row r="32" spans="1:7" s="227" customFormat="1" ht="19.5" customHeight="1" x14ac:dyDescent="0.25">
      <c r="A32" s="199">
        <v>23</v>
      </c>
      <c r="B32" s="195" t="s">
        <v>434</v>
      </c>
      <c r="C32" s="197">
        <v>1</v>
      </c>
      <c r="D32" s="192"/>
      <c r="E32" s="196">
        <v>3</v>
      </c>
      <c r="F32" s="202" t="s">
        <v>132</v>
      </c>
      <c r="G32" s="191" t="s">
        <v>236</v>
      </c>
    </row>
    <row r="33" spans="1:18" s="227" customFormat="1" ht="19.5" customHeight="1" x14ac:dyDescent="0.25">
      <c r="A33" s="199">
        <v>24</v>
      </c>
      <c r="B33" s="195" t="s">
        <v>435</v>
      </c>
      <c r="C33" s="197">
        <v>2</v>
      </c>
      <c r="D33" s="192"/>
      <c r="E33" s="196">
        <v>2</v>
      </c>
      <c r="F33" s="202" t="s">
        <v>132</v>
      </c>
      <c r="G33" s="191" t="s">
        <v>236</v>
      </c>
    </row>
    <row r="34" spans="1:18" s="227" customFormat="1" ht="19.5" customHeight="1" x14ac:dyDescent="0.25">
      <c r="A34" s="199">
        <v>25</v>
      </c>
      <c r="B34" s="198" t="s">
        <v>471</v>
      </c>
      <c r="C34" s="199">
        <v>2</v>
      </c>
      <c r="D34" s="200"/>
      <c r="E34" s="199">
        <v>2</v>
      </c>
      <c r="F34" s="199" t="s">
        <v>438</v>
      </c>
      <c r="G34" s="191" t="s">
        <v>844</v>
      </c>
    </row>
    <row r="35" spans="1:18" s="227" customFormat="1" ht="19.5" customHeight="1" x14ac:dyDescent="0.25">
      <c r="A35" s="199">
        <v>26</v>
      </c>
      <c r="B35" s="198" t="s">
        <v>469</v>
      </c>
      <c r="C35" s="199">
        <v>1</v>
      </c>
      <c r="D35" s="200"/>
      <c r="E35" s="199">
        <v>7</v>
      </c>
      <c r="F35" s="199" t="s">
        <v>438</v>
      </c>
      <c r="G35" s="191" t="s">
        <v>237</v>
      </c>
    </row>
    <row r="36" spans="1:18" s="227" customFormat="1" ht="19.5" customHeight="1" x14ac:dyDescent="0.25">
      <c r="A36" s="199">
        <v>27</v>
      </c>
      <c r="B36" s="198" t="s">
        <v>472</v>
      </c>
      <c r="C36" s="199">
        <v>2</v>
      </c>
      <c r="D36" s="200"/>
      <c r="E36" s="199">
        <v>3</v>
      </c>
      <c r="F36" s="199" t="s">
        <v>438</v>
      </c>
      <c r="G36" s="191" t="s">
        <v>237</v>
      </c>
    </row>
    <row r="37" spans="1:18" s="227" customFormat="1" ht="19.5" customHeight="1" x14ac:dyDescent="0.25">
      <c r="A37" s="199">
        <v>28</v>
      </c>
      <c r="B37" s="198" t="s">
        <v>473</v>
      </c>
      <c r="C37" s="199">
        <v>1</v>
      </c>
      <c r="D37" s="200"/>
      <c r="E37" s="199">
        <v>3</v>
      </c>
      <c r="F37" s="199" t="s">
        <v>438</v>
      </c>
      <c r="G37" s="191" t="s">
        <v>237</v>
      </c>
    </row>
    <row r="38" spans="1:18" s="227" customFormat="1" ht="19.5" customHeight="1" x14ac:dyDescent="0.25">
      <c r="A38" s="199">
        <v>29</v>
      </c>
      <c r="B38" s="198" t="s">
        <v>474</v>
      </c>
      <c r="C38" s="199">
        <v>1</v>
      </c>
      <c r="D38" s="200"/>
      <c r="E38" s="199">
        <v>4</v>
      </c>
      <c r="F38" s="199" t="s">
        <v>438</v>
      </c>
      <c r="G38" s="191" t="s">
        <v>237</v>
      </c>
    </row>
    <row r="39" spans="1:18" s="227" customFormat="1" ht="19.5" customHeight="1" x14ac:dyDescent="0.25">
      <c r="A39" s="199">
        <v>30</v>
      </c>
      <c r="B39" s="195" t="s">
        <v>520</v>
      </c>
      <c r="C39" s="192">
        <v>1</v>
      </c>
      <c r="D39" s="193">
        <v>33147</v>
      </c>
      <c r="E39" s="192">
        <v>8</v>
      </c>
      <c r="F39" s="199" t="s">
        <v>134</v>
      </c>
      <c r="G39" s="191" t="s">
        <v>237</v>
      </c>
    </row>
    <row r="40" spans="1:18" s="227" customFormat="1" ht="19.5" customHeight="1" x14ac:dyDescent="0.25">
      <c r="A40" s="199">
        <v>31</v>
      </c>
      <c r="B40" s="195" t="s">
        <v>521</v>
      </c>
      <c r="C40" s="192">
        <v>1</v>
      </c>
      <c r="D40" s="193">
        <v>33426</v>
      </c>
      <c r="E40" s="192">
        <v>4</v>
      </c>
      <c r="F40" s="199" t="s">
        <v>134</v>
      </c>
      <c r="G40" s="191" t="s">
        <v>237</v>
      </c>
      <c r="R40" s="230" t="s">
        <v>523</v>
      </c>
    </row>
    <row r="41" spans="1:18" s="227" customFormat="1" ht="19.5" customHeight="1" x14ac:dyDescent="0.25">
      <c r="A41" s="199">
        <v>32</v>
      </c>
      <c r="B41" s="195" t="s">
        <v>524</v>
      </c>
      <c r="C41" s="192">
        <v>1</v>
      </c>
      <c r="D41" s="193">
        <v>34045</v>
      </c>
      <c r="E41" s="192">
        <v>5</v>
      </c>
      <c r="F41" s="199" t="s">
        <v>134</v>
      </c>
      <c r="G41" s="191" t="s">
        <v>844</v>
      </c>
    </row>
    <row r="42" spans="1:18" s="227" customFormat="1" ht="19.5" customHeight="1" x14ac:dyDescent="0.25">
      <c r="A42" s="199">
        <v>33</v>
      </c>
      <c r="B42" s="201" t="s">
        <v>588</v>
      </c>
      <c r="C42" s="197">
        <v>1</v>
      </c>
      <c r="D42" s="205">
        <v>33334</v>
      </c>
      <c r="E42" s="197">
        <v>1</v>
      </c>
      <c r="F42" s="202" t="s">
        <v>135</v>
      </c>
      <c r="G42" s="191" t="s">
        <v>237</v>
      </c>
    </row>
    <row r="43" spans="1:18" s="227" customFormat="1" ht="19.5" customHeight="1" x14ac:dyDescent="0.25">
      <c r="A43" s="199">
        <v>34</v>
      </c>
      <c r="B43" s="201" t="s">
        <v>591</v>
      </c>
      <c r="C43" s="197">
        <v>1</v>
      </c>
      <c r="D43" s="202" t="s">
        <v>592</v>
      </c>
      <c r="E43" s="197">
        <v>3</v>
      </c>
      <c r="F43" s="202" t="s">
        <v>135</v>
      </c>
      <c r="G43" s="191" t="s">
        <v>237</v>
      </c>
    </row>
    <row r="44" spans="1:18" s="227" customFormat="1" ht="19.5" customHeight="1" x14ac:dyDescent="0.25">
      <c r="A44" s="199">
        <v>35</v>
      </c>
      <c r="B44" s="201" t="s">
        <v>593</v>
      </c>
      <c r="C44" s="197">
        <v>1</v>
      </c>
      <c r="D44" s="205">
        <v>35380</v>
      </c>
      <c r="E44" s="197">
        <v>4</v>
      </c>
      <c r="F44" s="202" t="s">
        <v>135</v>
      </c>
      <c r="G44" s="191" t="s">
        <v>237</v>
      </c>
    </row>
    <row r="45" spans="1:18" s="227" customFormat="1" ht="19.5" customHeight="1" x14ac:dyDescent="0.25">
      <c r="A45" s="199">
        <v>36</v>
      </c>
      <c r="B45" s="201" t="s">
        <v>597</v>
      </c>
      <c r="C45" s="197">
        <v>1</v>
      </c>
      <c r="D45" s="205">
        <v>27336</v>
      </c>
      <c r="E45" s="197">
        <v>6</v>
      </c>
      <c r="F45" s="202" t="s">
        <v>135</v>
      </c>
      <c r="G45" s="191" t="s">
        <v>237</v>
      </c>
    </row>
    <row r="46" spans="1:18" s="214" customFormat="1" ht="19.5" customHeight="1" x14ac:dyDescent="0.25">
      <c r="A46" s="199">
        <v>37</v>
      </c>
      <c r="B46" s="219" t="s">
        <v>843</v>
      </c>
      <c r="C46" s="231">
        <v>1</v>
      </c>
      <c r="D46" s="192"/>
      <c r="E46" s="192">
        <v>3</v>
      </c>
      <c r="F46" s="199" t="s">
        <v>135</v>
      </c>
      <c r="G46" s="191" t="s">
        <v>236</v>
      </c>
    </row>
    <row r="47" spans="1:18" s="227" customFormat="1" ht="19.5" customHeight="1" x14ac:dyDescent="0.25">
      <c r="A47" s="199">
        <v>38</v>
      </c>
      <c r="B47" s="201" t="s">
        <v>630</v>
      </c>
      <c r="C47" s="202">
        <v>1</v>
      </c>
      <c r="D47" s="205">
        <v>28857</v>
      </c>
      <c r="E47" s="202">
        <v>5</v>
      </c>
      <c r="F47" s="199" t="s">
        <v>136</v>
      </c>
      <c r="G47" s="191" t="s">
        <v>237</v>
      </c>
    </row>
    <row r="48" spans="1:18" s="227" customFormat="1" ht="19.5" customHeight="1" x14ac:dyDescent="0.25">
      <c r="A48" s="199">
        <v>39</v>
      </c>
      <c r="B48" s="201" t="s">
        <v>631</v>
      </c>
      <c r="C48" s="202">
        <v>1</v>
      </c>
      <c r="D48" s="205">
        <v>25731</v>
      </c>
      <c r="E48" s="202">
        <v>4</v>
      </c>
      <c r="F48" s="199" t="s">
        <v>136</v>
      </c>
      <c r="G48" s="191" t="s">
        <v>237</v>
      </c>
    </row>
    <row r="49" spans="1:7" s="227" customFormat="1" ht="19.5" customHeight="1" x14ac:dyDescent="0.25">
      <c r="A49" s="199">
        <v>40</v>
      </c>
      <c r="B49" s="191" t="s">
        <v>692</v>
      </c>
      <c r="C49" s="192">
        <v>1</v>
      </c>
      <c r="D49" s="192" t="s">
        <v>693</v>
      </c>
      <c r="E49" s="196">
        <v>6</v>
      </c>
      <c r="F49" s="202" t="s">
        <v>137</v>
      </c>
      <c r="G49" s="191" t="s">
        <v>237</v>
      </c>
    </row>
    <row r="50" spans="1:7" s="227" customFormat="1" ht="19.5" customHeight="1" x14ac:dyDescent="0.25">
      <c r="A50" s="199">
        <v>41</v>
      </c>
      <c r="B50" s="191" t="s">
        <v>719</v>
      </c>
      <c r="C50" s="192">
        <v>2</v>
      </c>
      <c r="D50" s="193">
        <v>25226</v>
      </c>
      <c r="E50" s="192">
        <v>3</v>
      </c>
      <c r="F50" s="199" t="s">
        <v>138</v>
      </c>
      <c r="G50" s="191" t="s">
        <v>844</v>
      </c>
    </row>
    <row r="51" spans="1:7" s="227" customFormat="1" ht="19.5" customHeight="1" x14ac:dyDescent="0.25">
      <c r="A51" s="199">
        <v>42</v>
      </c>
      <c r="B51" s="191" t="s">
        <v>720</v>
      </c>
      <c r="C51" s="192">
        <v>1</v>
      </c>
      <c r="D51" s="193">
        <v>31218</v>
      </c>
      <c r="E51" s="192">
        <v>4</v>
      </c>
      <c r="F51" s="199" t="s">
        <v>138</v>
      </c>
      <c r="G51" s="191" t="s">
        <v>844</v>
      </c>
    </row>
    <row r="52" spans="1:7" s="227" customFormat="1" ht="19.5" customHeight="1" x14ac:dyDescent="0.25">
      <c r="A52" s="199">
        <v>43</v>
      </c>
      <c r="B52" s="191" t="s">
        <v>721</v>
      </c>
      <c r="C52" s="192">
        <v>2</v>
      </c>
      <c r="D52" s="193">
        <v>33117</v>
      </c>
      <c r="E52" s="192">
        <v>4</v>
      </c>
      <c r="F52" s="199" t="s">
        <v>138</v>
      </c>
      <c r="G52" s="191" t="s">
        <v>844</v>
      </c>
    </row>
    <row r="53" spans="1:7" s="227" customFormat="1" ht="19.5" customHeight="1" x14ac:dyDescent="0.25">
      <c r="A53" s="199">
        <v>44</v>
      </c>
      <c r="B53" s="191" t="s">
        <v>722</v>
      </c>
      <c r="C53" s="192">
        <v>1</v>
      </c>
      <c r="D53" s="193">
        <v>31179</v>
      </c>
      <c r="E53" s="192">
        <v>7</v>
      </c>
      <c r="F53" s="199" t="s">
        <v>138</v>
      </c>
      <c r="G53" s="191" t="s">
        <v>844</v>
      </c>
    </row>
    <row r="54" spans="1:7" s="227" customFormat="1" ht="19.5" customHeight="1" x14ac:dyDescent="0.25">
      <c r="A54" s="199">
        <v>45</v>
      </c>
      <c r="B54" s="191" t="s">
        <v>723</v>
      </c>
      <c r="C54" s="192">
        <v>1</v>
      </c>
      <c r="D54" s="193">
        <v>33331</v>
      </c>
      <c r="E54" s="192">
        <v>6</v>
      </c>
      <c r="F54" s="199" t="s">
        <v>138</v>
      </c>
      <c r="G54" s="191" t="s">
        <v>844</v>
      </c>
    </row>
    <row r="55" spans="1:7" s="227" customFormat="1" ht="19.5" customHeight="1" x14ac:dyDescent="0.25">
      <c r="A55" s="199">
        <v>46</v>
      </c>
      <c r="B55" s="191" t="s">
        <v>724</v>
      </c>
      <c r="C55" s="192">
        <v>2</v>
      </c>
      <c r="D55" s="193">
        <v>27476</v>
      </c>
      <c r="E55" s="192">
        <v>2</v>
      </c>
      <c r="F55" s="199" t="s">
        <v>138</v>
      </c>
      <c r="G55" s="191" t="s">
        <v>844</v>
      </c>
    </row>
    <row r="56" spans="1:7" s="227" customFormat="1" ht="19.5" customHeight="1" x14ac:dyDescent="0.25">
      <c r="A56" s="199">
        <v>47</v>
      </c>
      <c r="B56" s="191" t="s">
        <v>725</v>
      </c>
      <c r="C56" s="192">
        <v>1</v>
      </c>
      <c r="D56" s="193">
        <v>31495</v>
      </c>
      <c r="E56" s="192">
        <v>4</v>
      </c>
      <c r="F56" s="199" t="s">
        <v>138</v>
      </c>
      <c r="G56" s="191" t="s">
        <v>844</v>
      </c>
    </row>
    <row r="57" spans="1:7" s="227" customFormat="1" ht="19.5" customHeight="1" x14ac:dyDescent="0.25">
      <c r="A57" s="199">
        <v>48</v>
      </c>
      <c r="B57" s="191" t="s">
        <v>726</v>
      </c>
      <c r="C57" s="192">
        <v>1</v>
      </c>
      <c r="D57" s="193">
        <v>26575</v>
      </c>
      <c r="E57" s="192">
        <v>4</v>
      </c>
      <c r="F57" s="199" t="s">
        <v>138</v>
      </c>
      <c r="G57" s="191" t="s">
        <v>844</v>
      </c>
    </row>
    <row r="58" spans="1:7" s="227" customFormat="1" ht="19.5" customHeight="1" x14ac:dyDescent="0.25">
      <c r="A58" s="199">
        <v>49</v>
      </c>
      <c r="B58" s="191" t="s">
        <v>717</v>
      </c>
      <c r="C58" s="192">
        <v>1</v>
      </c>
      <c r="D58" s="193">
        <v>22194</v>
      </c>
      <c r="E58" s="192">
        <v>5</v>
      </c>
      <c r="F58" s="199" t="s">
        <v>138</v>
      </c>
      <c r="G58" s="191" t="s">
        <v>237</v>
      </c>
    </row>
    <row r="59" spans="1:7" s="227" customFormat="1" ht="19.5" customHeight="1" x14ac:dyDescent="0.25">
      <c r="A59" s="199">
        <v>50</v>
      </c>
      <c r="B59" s="208" t="s">
        <v>377</v>
      </c>
      <c r="C59" s="199">
        <v>1</v>
      </c>
      <c r="D59" s="200"/>
      <c r="E59" s="199">
        <v>2</v>
      </c>
      <c r="F59" s="199" t="s">
        <v>152</v>
      </c>
      <c r="G59" s="191" t="s">
        <v>236</v>
      </c>
    </row>
    <row r="60" spans="1:7" ht="33" customHeight="1" x14ac:dyDescent="0.25">
      <c r="A60" s="200" t="s">
        <v>174</v>
      </c>
      <c r="B60" s="226" t="s">
        <v>175</v>
      </c>
      <c r="C60" s="226"/>
      <c r="D60" s="200"/>
      <c r="E60" s="226">
        <f>SUM(E61:E89)</f>
        <v>127</v>
      </c>
      <c r="F60" s="208"/>
      <c r="G60" s="191"/>
    </row>
    <row r="61" spans="1:7" ht="19.5" customHeight="1" x14ac:dyDescent="0.25">
      <c r="A61" s="199">
        <v>1</v>
      </c>
      <c r="B61" s="191" t="s">
        <v>355</v>
      </c>
      <c r="C61" s="192">
        <v>2</v>
      </c>
      <c r="D61" s="194" t="s">
        <v>356</v>
      </c>
      <c r="E61" s="192">
        <v>2</v>
      </c>
      <c r="F61" s="199" t="s">
        <v>145</v>
      </c>
      <c r="G61" s="204" t="s">
        <v>845</v>
      </c>
    </row>
    <row r="62" spans="1:7" ht="19.5" customHeight="1" x14ac:dyDescent="0.25">
      <c r="A62" s="199">
        <v>2</v>
      </c>
      <c r="B62" s="191" t="s">
        <v>357</v>
      </c>
      <c r="C62" s="192">
        <v>2</v>
      </c>
      <c r="D62" s="192" t="s">
        <v>358</v>
      </c>
      <c r="E62" s="192">
        <v>7</v>
      </c>
      <c r="F62" s="199" t="s">
        <v>145</v>
      </c>
      <c r="G62" s="204" t="s">
        <v>845</v>
      </c>
    </row>
    <row r="63" spans="1:7" ht="19.5" customHeight="1" x14ac:dyDescent="0.25">
      <c r="A63" s="199">
        <v>3</v>
      </c>
      <c r="B63" s="191" t="s">
        <v>359</v>
      </c>
      <c r="C63" s="192">
        <v>2</v>
      </c>
      <c r="D63" s="193">
        <v>31747</v>
      </c>
      <c r="E63" s="192">
        <v>2</v>
      </c>
      <c r="F63" s="199" t="s">
        <v>145</v>
      </c>
      <c r="G63" s="204" t="s">
        <v>845</v>
      </c>
    </row>
    <row r="64" spans="1:7" ht="19.5" customHeight="1" x14ac:dyDescent="0.25">
      <c r="A64" s="199">
        <v>4</v>
      </c>
      <c r="B64" s="191" t="s">
        <v>360</v>
      </c>
      <c r="C64" s="192">
        <v>1</v>
      </c>
      <c r="D64" s="193">
        <v>32060</v>
      </c>
      <c r="E64" s="192">
        <v>3</v>
      </c>
      <c r="F64" s="199" t="s">
        <v>145</v>
      </c>
      <c r="G64" s="204" t="s">
        <v>845</v>
      </c>
    </row>
    <row r="65" spans="1:7" ht="19.5" customHeight="1" x14ac:dyDescent="0.25">
      <c r="A65" s="199">
        <v>5</v>
      </c>
      <c r="B65" s="191" t="s">
        <v>361</v>
      </c>
      <c r="C65" s="192">
        <v>1</v>
      </c>
      <c r="D65" s="194" t="s">
        <v>362</v>
      </c>
      <c r="E65" s="192">
        <v>2</v>
      </c>
      <c r="F65" s="199" t="s">
        <v>145</v>
      </c>
      <c r="G65" s="204" t="s">
        <v>845</v>
      </c>
    </row>
    <row r="66" spans="1:7" ht="19.5" customHeight="1" x14ac:dyDescent="0.25">
      <c r="A66" s="199">
        <v>6</v>
      </c>
      <c r="B66" s="228" t="s">
        <v>375</v>
      </c>
      <c r="C66" s="196">
        <v>1</v>
      </c>
      <c r="D66" s="196" t="s">
        <v>376</v>
      </c>
      <c r="E66" s="196">
        <v>6</v>
      </c>
      <c r="F66" s="199" t="s">
        <v>130</v>
      </c>
      <c r="G66" s="204" t="s">
        <v>845</v>
      </c>
    </row>
    <row r="67" spans="1:7" ht="19.5" customHeight="1" x14ac:dyDescent="0.25">
      <c r="A67" s="199">
        <v>7</v>
      </c>
      <c r="B67" s="228" t="s">
        <v>377</v>
      </c>
      <c r="C67" s="196">
        <v>1</v>
      </c>
      <c r="D67" s="229">
        <v>33422</v>
      </c>
      <c r="E67" s="196">
        <v>5</v>
      </c>
      <c r="F67" s="199" t="s">
        <v>130</v>
      </c>
      <c r="G67" s="204" t="s">
        <v>845</v>
      </c>
    </row>
    <row r="68" spans="1:7" ht="19.5" customHeight="1" x14ac:dyDescent="0.25">
      <c r="A68" s="199">
        <v>8</v>
      </c>
      <c r="B68" s="228" t="s">
        <v>378</v>
      </c>
      <c r="C68" s="196">
        <v>1</v>
      </c>
      <c r="D68" s="229">
        <v>32602</v>
      </c>
      <c r="E68" s="196">
        <v>4</v>
      </c>
      <c r="F68" s="199" t="s">
        <v>130</v>
      </c>
      <c r="G68" s="204" t="s">
        <v>845</v>
      </c>
    </row>
    <row r="69" spans="1:7" ht="19.5" customHeight="1" x14ac:dyDescent="0.25">
      <c r="A69" s="199">
        <v>9</v>
      </c>
      <c r="B69" s="195" t="s">
        <v>395</v>
      </c>
      <c r="C69" s="197">
        <v>1</v>
      </c>
      <c r="D69" s="197"/>
      <c r="E69" s="196">
        <v>4</v>
      </c>
      <c r="F69" s="197" t="s">
        <v>131</v>
      </c>
      <c r="G69" s="204" t="s">
        <v>845</v>
      </c>
    </row>
    <row r="70" spans="1:7" ht="19.5" customHeight="1" x14ac:dyDescent="0.25">
      <c r="A70" s="199">
        <v>10</v>
      </c>
      <c r="B70" s="195" t="s">
        <v>396</v>
      </c>
      <c r="C70" s="197">
        <v>1</v>
      </c>
      <c r="D70" s="197"/>
      <c r="E70" s="196">
        <v>5</v>
      </c>
      <c r="F70" s="197" t="s">
        <v>131</v>
      </c>
      <c r="G70" s="204" t="s">
        <v>845</v>
      </c>
    </row>
    <row r="71" spans="1:7" ht="19.5" customHeight="1" x14ac:dyDescent="0.25">
      <c r="A71" s="199">
        <v>11</v>
      </c>
      <c r="B71" s="195" t="s">
        <v>397</v>
      </c>
      <c r="C71" s="197">
        <v>1</v>
      </c>
      <c r="D71" s="200"/>
      <c r="E71" s="196">
        <v>5</v>
      </c>
      <c r="F71" s="197" t="s">
        <v>131</v>
      </c>
      <c r="G71" s="204" t="s">
        <v>845</v>
      </c>
    </row>
    <row r="72" spans="1:7" ht="19.5" customHeight="1" x14ac:dyDescent="0.25">
      <c r="A72" s="199">
        <v>12</v>
      </c>
      <c r="B72" s="195" t="s">
        <v>398</v>
      </c>
      <c r="C72" s="197">
        <v>1</v>
      </c>
      <c r="D72" s="200"/>
      <c r="E72" s="196">
        <v>4</v>
      </c>
      <c r="F72" s="197" t="s">
        <v>131</v>
      </c>
      <c r="G72" s="204" t="s">
        <v>845</v>
      </c>
    </row>
    <row r="73" spans="1:7" ht="19.5" customHeight="1" x14ac:dyDescent="0.25">
      <c r="A73" s="199">
        <v>13</v>
      </c>
      <c r="B73" s="195" t="s">
        <v>399</v>
      </c>
      <c r="C73" s="197">
        <v>2</v>
      </c>
      <c r="D73" s="200"/>
      <c r="E73" s="196">
        <v>3</v>
      </c>
      <c r="F73" s="197" t="s">
        <v>131</v>
      </c>
      <c r="G73" s="204" t="s">
        <v>845</v>
      </c>
    </row>
    <row r="74" spans="1:7" ht="19.5" customHeight="1" x14ac:dyDescent="0.25">
      <c r="A74" s="199">
        <v>14</v>
      </c>
      <c r="B74" s="195" t="s">
        <v>400</v>
      </c>
      <c r="C74" s="197">
        <v>1</v>
      </c>
      <c r="D74" s="200"/>
      <c r="E74" s="196">
        <v>6</v>
      </c>
      <c r="F74" s="197" t="s">
        <v>131</v>
      </c>
      <c r="G74" s="204" t="s">
        <v>845</v>
      </c>
    </row>
    <row r="75" spans="1:7" ht="19.5" customHeight="1" x14ac:dyDescent="0.25">
      <c r="A75" s="199">
        <v>15</v>
      </c>
      <c r="B75" s="195" t="s">
        <v>426</v>
      </c>
      <c r="C75" s="197">
        <v>1</v>
      </c>
      <c r="D75" s="200"/>
      <c r="E75" s="196">
        <v>6</v>
      </c>
      <c r="F75" s="199" t="s">
        <v>132</v>
      </c>
      <c r="G75" s="204" t="s">
        <v>176</v>
      </c>
    </row>
    <row r="76" spans="1:7" ht="19.5" customHeight="1" x14ac:dyDescent="0.25">
      <c r="A76" s="199">
        <v>16</v>
      </c>
      <c r="B76" s="195" t="s">
        <v>427</v>
      </c>
      <c r="C76" s="197">
        <v>1</v>
      </c>
      <c r="D76" s="200"/>
      <c r="E76" s="196">
        <v>5</v>
      </c>
      <c r="F76" s="199" t="s">
        <v>132</v>
      </c>
      <c r="G76" s="204" t="s">
        <v>176</v>
      </c>
    </row>
    <row r="77" spans="1:7" ht="19.5" customHeight="1" x14ac:dyDescent="0.25">
      <c r="A77" s="199">
        <v>17</v>
      </c>
      <c r="B77" s="195" t="s">
        <v>428</v>
      </c>
      <c r="C77" s="197">
        <v>1</v>
      </c>
      <c r="D77" s="200"/>
      <c r="E77" s="196">
        <v>3</v>
      </c>
      <c r="F77" s="199" t="s">
        <v>132</v>
      </c>
      <c r="G77" s="204" t="s">
        <v>176</v>
      </c>
    </row>
    <row r="78" spans="1:7" ht="19.5" customHeight="1" x14ac:dyDescent="0.25">
      <c r="A78" s="199">
        <v>18</v>
      </c>
      <c r="B78" s="195" t="s">
        <v>436</v>
      </c>
      <c r="C78" s="197">
        <v>1</v>
      </c>
      <c r="D78" s="200"/>
      <c r="E78" s="196">
        <v>3</v>
      </c>
      <c r="F78" s="199" t="s">
        <v>132</v>
      </c>
      <c r="G78" s="204" t="s">
        <v>176</v>
      </c>
    </row>
    <row r="79" spans="1:7" s="227" customFormat="1" ht="19.5" customHeight="1" x14ac:dyDescent="0.2">
      <c r="A79" s="199">
        <v>19</v>
      </c>
      <c r="B79" s="208" t="s">
        <v>475</v>
      </c>
      <c r="C79" s="199">
        <v>1</v>
      </c>
      <c r="D79" s="200"/>
      <c r="E79" s="199">
        <v>3</v>
      </c>
      <c r="F79" s="199" t="s">
        <v>438</v>
      </c>
      <c r="G79" s="204" t="s">
        <v>845</v>
      </c>
    </row>
    <row r="80" spans="1:7" s="227" customFormat="1" ht="19.5" customHeight="1" x14ac:dyDescent="0.2">
      <c r="A80" s="199">
        <v>20</v>
      </c>
      <c r="B80" s="208" t="s">
        <v>476</v>
      </c>
      <c r="C80" s="199">
        <v>1</v>
      </c>
      <c r="D80" s="200"/>
      <c r="E80" s="199">
        <v>3</v>
      </c>
      <c r="F80" s="199" t="s">
        <v>438</v>
      </c>
      <c r="G80" s="204" t="s">
        <v>845</v>
      </c>
    </row>
    <row r="81" spans="1:7" s="227" customFormat="1" ht="19.5" customHeight="1" x14ac:dyDescent="0.2">
      <c r="A81" s="199">
        <v>21</v>
      </c>
      <c r="B81" s="208" t="s">
        <v>477</v>
      </c>
      <c r="C81" s="199">
        <v>1</v>
      </c>
      <c r="D81" s="200"/>
      <c r="E81" s="199">
        <v>4</v>
      </c>
      <c r="F81" s="199" t="s">
        <v>438</v>
      </c>
      <c r="G81" s="204" t="s">
        <v>845</v>
      </c>
    </row>
    <row r="82" spans="1:7" s="227" customFormat="1" ht="19.5" customHeight="1" x14ac:dyDescent="0.2">
      <c r="A82" s="199">
        <v>22</v>
      </c>
      <c r="B82" s="208" t="s">
        <v>478</v>
      </c>
      <c r="C82" s="199">
        <v>1</v>
      </c>
      <c r="D82" s="200"/>
      <c r="E82" s="199">
        <v>5</v>
      </c>
      <c r="F82" s="199" t="s">
        <v>438</v>
      </c>
      <c r="G82" s="204" t="s">
        <v>845</v>
      </c>
    </row>
    <row r="83" spans="1:7" s="227" customFormat="1" ht="19.5" customHeight="1" x14ac:dyDescent="0.2">
      <c r="A83" s="199">
        <v>23</v>
      </c>
      <c r="B83" s="208" t="s">
        <v>479</v>
      </c>
      <c r="C83" s="199">
        <v>1</v>
      </c>
      <c r="D83" s="232"/>
      <c r="E83" s="199">
        <v>6</v>
      </c>
      <c r="F83" s="199" t="s">
        <v>438</v>
      </c>
      <c r="G83" s="204" t="s">
        <v>845</v>
      </c>
    </row>
    <row r="84" spans="1:7" s="227" customFormat="1" ht="19.5" customHeight="1" x14ac:dyDescent="0.25">
      <c r="A84" s="199">
        <v>24</v>
      </c>
      <c r="B84" s="195" t="s">
        <v>515</v>
      </c>
      <c r="C84" s="192">
        <v>1</v>
      </c>
      <c r="D84" s="193">
        <v>33202</v>
      </c>
      <c r="E84" s="192">
        <v>3</v>
      </c>
      <c r="F84" s="199" t="s">
        <v>134</v>
      </c>
      <c r="G84" s="204" t="s">
        <v>176</v>
      </c>
    </row>
    <row r="85" spans="1:7" s="227" customFormat="1" ht="19.5" customHeight="1" x14ac:dyDescent="0.25">
      <c r="A85" s="199">
        <v>25</v>
      </c>
      <c r="B85" s="195" t="s">
        <v>516</v>
      </c>
      <c r="C85" s="192">
        <v>1</v>
      </c>
      <c r="D85" s="193">
        <v>32559</v>
      </c>
      <c r="E85" s="192">
        <v>4</v>
      </c>
      <c r="F85" s="199" t="s">
        <v>134</v>
      </c>
      <c r="G85" s="204" t="s">
        <v>176</v>
      </c>
    </row>
    <row r="86" spans="1:7" s="227" customFormat="1" ht="19.5" customHeight="1" x14ac:dyDescent="0.25">
      <c r="A86" s="199">
        <v>26</v>
      </c>
      <c r="B86" s="195" t="s">
        <v>517</v>
      </c>
      <c r="C86" s="192">
        <v>1</v>
      </c>
      <c r="D86" s="193">
        <v>25951</v>
      </c>
      <c r="E86" s="192">
        <v>6</v>
      </c>
      <c r="F86" s="199" t="s">
        <v>134</v>
      </c>
      <c r="G86" s="204" t="s">
        <v>176</v>
      </c>
    </row>
    <row r="87" spans="1:7" s="227" customFormat="1" ht="19.5" customHeight="1" x14ac:dyDescent="0.2">
      <c r="A87" s="199">
        <v>27</v>
      </c>
      <c r="B87" s="208" t="s">
        <v>635</v>
      </c>
      <c r="C87" s="199">
        <v>1</v>
      </c>
      <c r="D87" s="218">
        <v>24996</v>
      </c>
      <c r="E87" s="199">
        <v>7</v>
      </c>
      <c r="F87" s="199" t="s">
        <v>136</v>
      </c>
      <c r="G87" s="204" t="s">
        <v>845</v>
      </c>
    </row>
    <row r="88" spans="1:7" s="227" customFormat="1" ht="19.5" customHeight="1" x14ac:dyDescent="0.25">
      <c r="A88" s="199">
        <v>28</v>
      </c>
      <c r="B88" s="219" t="s">
        <v>616</v>
      </c>
      <c r="C88" s="199">
        <v>1</v>
      </c>
      <c r="D88" s="193">
        <v>34521</v>
      </c>
      <c r="E88" s="192">
        <v>7</v>
      </c>
      <c r="F88" s="192" t="s">
        <v>136</v>
      </c>
      <c r="G88" s="204" t="s">
        <v>176</v>
      </c>
    </row>
    <row r="89" spans="1:7" s="227" customFormat="1" ht="19.5" customHeight="1" x14ac:dyDescent="0.25">
      <c r="A89" s="199">
        <v>29</v>
      </c>
      <c r="B89" s="219" t="s">
        <v>727</v>
      </c>
      <c r="C89" s="199">
        <v>2</v>
      </c>
      <c r="D89" s="193">
        <v>30271</v>
      </c>
      <c r="E89" s="199">
        <v>4</v>
      </c>
      <c r="F89" s="199" t="s">
        <v>138</v>
      </c>
      <c r="G89" s="204" t="s">
        <v>845</v>
      </c>
    </row>
    <row r="90" spans="1:7" s="227" customFormat="1" ht="19.5" customHeight="1" x14ac:dyDescent="0.25">
      <c r="A90" s="199">
        <v>30</v>
      </c>
      <c r="B90" s="195" t="s">
        <v>850</v>
      </c>
      <c r="C90" s="196">
        <v>1</v>
      </c>
      <c r="D90" s="193"/>
      <c r="E90" s="196">
        <v>4</v>
      </c>
      <c r="F90" s="199" t="s">
        <v>138</v>
      </c>
      <c r="G90" s="204" t="s">
        <v>176</v>
      </c>
    </row>
    <row r="91" spans="1:7" s="227" customFormat="1" ht="19.5" customHeight="1" x14ac:dyDescent="0.25">
      <c r="A91" s="199">
        <v>31</v>
      </c>
      <c r="B91" s="195" t="s">
        <v>709</v>
      </c>
      <c r="C91" s="196">
        <v>1</v>
      </c>
      <c r="D91" s="193"/>
      <c r="E91" s="196">
        <v>4</v>
      </c>
      <c r="F91" s="199" t="s">
        <v>138</v>
      </c>
      <c r="G91" s="204" t="s">
        <v>176</v>
      </c>
    </row>
    <row r="92" spans="1:7" ht="19.5" customHeight="1" x14ac:dyDescent="0.25">
      <c r="A92" s="200" t="s">
        <v>847</v>
      </c>
      <c r="B92" s="226" t="s">
        <v>177</v>
      </c>
      <c r="C92" s="226"/>
      <c r="D92" s="200"/>
      <c r="E92" s="226">
        <f>E60+E9</f>
        <v>333</v>
      </c>
      <c r="F92" s="226"/>
      <c r="G92" s="191"/>
    </row>
    <row r="93" spans="1:7" ht="19.5" customHeight="1" x14ac:dyDescent="0.25">
      <c r="A93" s="233"/>
    </row>
    <row r="94" spans="1:7" ht="22.5" customHeight="1" x14ac:dyDescent="0.25">
      <c r="A94" s="327" t="s">
        <v>178</v>
      </c>
      <c r="B94" s="327"/>
      <c r="E94" s="324" t="s">
        <v>182</v>
      </c>
      <c r="F94" s="324"/>
      <c r="G94" s="324"/>
    </row>
    <row r="95" spans="1:7" ht="19.5" customHeight="1" x14ac:dyDescent="0.25">
      <c r="A95" s="328" t="s">
        <v>179</v>
      </c>
      <c r="B95" s="328"/>
      <c r="E95" s="328" t="s">
        <v>179</v>
      </c>
      <c r="F95" s="328"/>
      <c r="G95" s="328"/>
    </row>
    <row r="96" spans="1:7" ht="18.75" x14ac:dyDescent="0.25">
      <c r="A96" s="234"/>
    </row>
  </sheetData>
  <mergeCells count="11">
    <mergeCell ref="A1:B1"/>
    <mergeCell ref="C1:F1"/>
    <mergeCell ref="A2:B2"/>
    <mergeCell ref="C2:F2"/>
    <mergeCell ref="C3:F3"/>
    <mergeCell ref="A5:G5"/>
    <mergeCell ref="A94:B94"/>
    <mergeCell ref="A95:B95"/>
    <mergeCell ref="E94:G94"/>
    <mergeCell ref="E95:G95"/>
    <mergeCell ref="A6:G6"/>
  </mergeCells>
  <pageMargins left="0.5" right="0.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pane xSplit="1" ySplit="6" topLeftCell="B19" activePane="bottomRight" state="frozen"/>
      <selection pane="topRight" activeCell="B1" sqref="B1"/>
      <selection pane="bottomLeft" activeCell="A7" sqref="A7"/>
      <selection pane="bottomRight" activeCell="L23" sqref="L23"/>
    </sheetView>
  </sheetViews>
  <sheetFormatPr defaultColWidth="9.125" defaultRowHeight="15" x14ac:dyDescent="0.2"/>
  <cols>
    <col min="1" max="1" width="4.875" style="3" customWidth="1"/>
    <col min="2" max="2" width="17.125" style="173" customWidth="1"/>
    <col min="3" max="3" width="13.25" style="157" customWidth="1"/>
    <col min="4" max="4" width="11" style="3" customWidth="1"/>
    <col min="5" max="6" width="9.125" style="3"/>
    <col min="7" max="7" width="15.75" style="3" customWidth="1"/>
    <col min="8" max="8" width="11" style="3" customWidth="1"/>
    <col min="9" max="9" width="9.25" style="3" customWidth="1"/>
    <col min="10" max="10" width="9.125" style="3"/>
    <col min="11" max="11" width="12.375" style="3" customWidth="1"/>
    <col min="12" max="12" width="11.25" style="175" customWidth="1"/>
    <col min="13" max="16384" width="9.125" style="3"/>
  </cols>
  <sheetData>
    <row r="1" spans="1:14" ht="16.5" x14ac:dyDescent="0.25">
      <c r="A1" s="238" t="s">
        <v>108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4" s="63" customFormat="1" ht="8.25" customHeight="1" x14ac:dyDescent="0.3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158"/>
    </row>
    <row r="3" spans="1:14" ht="19.149999999999999" customHeight="1" x14ac:dyDescent="0.2">
      <c r="A3" s="239" t="s">
        <v>0</v>
      </c>
      <c r="B3" s="241" t="s">
        <v>82</v>
      </c>
      <c r="C3" s="243"/>
      <c r="D3" s="159"/>
      <c r="E3" s="245" t="s">
        <v>83</v>
      </c>
      <c r="F3" s="245"/>
      <c r="G3" s="245"/>
      <c r="H3" s="245" t="s">
        <v>84</v>
      </c>
      <c r="I3" s="245"/>
      <c r="J3" s="245"/>
      <c r="K3" s="245"/>
      <c r="L3" s="160"/>
    </row>
    <row r="4" spans="1:14" ht="54.6" customHeight="1" x14ac:dyDescent="0.2">
      <c r="A4" s="240"/>
      <c r="B4" s="242"/>
      <c r="C4" s="244"/>
      <c r="D4" s="246" t="s">
        <v>103</v>
      </c>
      <c r="E4" s="248" t="s">
        <v>85</v>
      </c>
      <c r="F4" s="249"/>
      <c r="G4" s="250" t="s">
        <v>86</v>
      </c>
      <c r="H4" s="252" t="s">
        <v>87</v>
      </c>
      <c r="I4" s="255" t="s">
        <v>88</v>
      </c>
      <c r="J4" s="256"/>
      <c r="K4" s="257" t="s">
        <v>89</v>
      </c>
      <c r="L4" s="246" t="s">
        <v>104</v>
      </c>
    </row>
    <row r="5" spans="1:14" ht="49.5" customHeight="1" x14ac:dyDescent="0.2">
      <c r="A5" s="240"/>
      <c r="B5" s="242"/>
      <c r="C5" s="244"/>
      <c r="D5" s="247"/>
      <c r="E5" s="162" t="s">
        <v>90</v>
      </c>
      <c r="F5" s="161" t="s">
        <v>91</v>
      </c>
      <c r="G5" s="251"/>
      <c r="H5" s="253"/>
      <c r="I5" s="161" t="s">
        <v>92</v>
      </c>
      <c r="J5" s="161" t="s">
        <v>93</v>
      </c>
      <c r="K5" s="258"/>
      <c r="L5" s="247"/>
    </row>
    <row r="6" spans="1:14" s="165" customFormat="1" ht="15.75" x14ac:dyDescent="0.25">
      <c r="A6" s="163"/>
      <c r="B6" s="68"/>
      <c r="C6" s="92"/>
      <c r="D6" s="164">
        <v>1</v>
      </c>
      <c r="E6" s="164">
        <v>2</v>
      </c>
      <c r="F6" s="164">
        <v>3</v>
      </c>
      <c r="G6" s="164">
        <v>4</v>
      </c>
      <c r="H6" s="164">
        <v>5</v>
      </c>
      <c r="I6" s="164">
        <v>6</v>
      </c>
      <c r="J6" s="164">
        <v>7</v>
      </c>
      <c r="K6" s="164">
        <v>8</v>
      </c>
      <c r="L6" s="161">
        <v>9</v>
      </c>
    </row>
    <row r="7" spans="1:14" s="167" customFormat="1" ht="23.25" customHeight="1" x14ac:dyDescent="0.2">
      <c r="A7" s="239" t="s">
        <v>56</v>
      </c>
      <c r="B7" s="259" t="s">
        <v>153</v>
      </c>
      <c r="C7" s="178" t="s">
        <v>95</v>
      </c>
      <c r="D7" s="110">
        <f>D9+D11+D13+D15+D17+D19+D21+D23+D25+D27+D29+D31+D33</f>
        <v>417</v>
      </c>
      <c r="E7" s="110">
        <f t="shared" ref="E7:K7" si="0">E9+E11+E13+E15+E17+E19+E21+E23+E25+E27+E29+E31+E33</f>
        <v>30</v>
      </c>
      <c r="F7" s="110">
        <f t="shared" si="0"/>
        <v>15</v>
      </c>
      <c r="G7" s="110">
        <f t="shared" si="0"/>
        <v>5</v>
      </c>
      <c r="H7" s="110">
        <f t="shared" si="0"/>
        <v>10</v>
      </c>
      <c r="I7" s="110">
        <f t="shared" si="0"/>
        <v>0</v>
      </c>
      <c r="J7" s="110">
        <f t="shared" si="0"/>
        <v>4</v>
      </c>
      <c r="K7" s="110">
        <f t="shared" si="0"/>
        <v>5</v>
      </c>
      <c r="L7" s="110">
        <f>L9+L11+L13+L15+L17+L19+L21+L23+L25+L27+L29+L31+L33</f>
        <v>386</v>
      </c>
      <c r="M7" s="166"/>
      <c r="N7" s="187">
        <f>D7-L7</f>
        <v>31</v>
      </c>
    </row>
    <row r="8" spans="1:14" s="167" customFormat="1" ht="19.5" customHeight="1" x14ac:dyDescent="0.2">
      <c r="A8" s="261"/>
      <c r="B8" s="260"/>
      <c r="C8" s="178" t="s">
        <v>4</v>
      </c>
      <c r="D8" s="110">
        <f>D10+D12+D14+D16+D18+D20+D22+D24+D26+D28+D30+D32+D34</f>
        <v>1818</v>
      </c>
      <c r="E8" s="110">
        <f t="shared" ref="E8:K8" si="1">E10+E12+E14+E16+E18+E20+E22+E24+E26+E28+E30+E32+E34</f>
        <v>134</v>
      </c>
      <c r="F8" s="110">
        <f t="shared" si="1"/>
        <v>64</v>
      </c>
      <c r="G8" s="110">
        <f t="shared" si="1"/>
        <v>72</v>
      </c>
      <c r="H8" s="110">
        <f t="shared" si="1"/>
        <v>45</v>
      </c>
      <c r="I8" s="110">
        <f t="shared" si="1"/>
        <v>0</v>
      </c>
      <c r="J8" s="110">
        <f t="shared" si="1"/>
        <v>19</v>
      </c>
      <c r="K8" s="110">
        <f t="shared" si="1"/>
        <v>30</v>
      </c>
      <c r="L8" s="110">
        <f t="shared" ref="L8" si="2">L10+L12+L14+L16+L18+L20+L22+L24+L26+L28+L30+L32+L34</f>
        <v>1642</v>
      </c>
      <c r="M8" s="166"/>
      <c r="N8" s="166"/>
    </row>
    <row r="9" spans="1:14" s="167" customFormat="1" ht="19.5" customHeight="1" x14ac:dyDescent="0.25">
      <c r="A9" s="263">
        <v>1</v>
      </c>
      <c r="B9" s="241" t="s">
        <v>140</v>
      </c>
      <c r="C9" s="168" t="s">
        <v>9</v>
      </c>
      <c r="D9" s="111">
        <v>50</v>
      </c>
      <c r="E9" s="111">
        <v>1</v>
      </c>
      <c r="F9" s="111">
        <v>0</v>
      </c>
      <c r="G9" s="111">
        <v>2</v>
      </c>
      <c r="H9" s="111">
        <v>0</v>
      </c>
      <c r="I9" s="111">
        <v>0</v>
      </c>
      <c r="J9" s="111">
        <v>0</v>
      </c>
      <c r="K9" s="111">
        <v>1</v>
      </c>
      <c r="L9" s="111">
        <f>D9-E9-G9-F9+H9+I9+J9+K9</f>
        <v>48</v>
      </c>
      <c r="M9" s="166"/>
      <c r="N9" s="166"/>
    </row>
    <row r="10" spans="1:14" s="167" customFormat="1" ht="19.5" customHeight="1" x14ac:dyDescent="0.25">
      <c r="A10" s="263"/>
      <c r="B10" s="262"/>
      <c r="C10" s="168" t="s">
        <v>4</v>
      </c>
      <c r="D10" s="111">
        <v>247</v>
      </c>
      <c r="E10" s="111">
        <v>4</v>
      </c>
      <c r="F10" s="111">
        <v>0</v>
      </c>
      <c r="G10" s="111">
        <v>10</v>
      </c>
      <c r="H10" s="111">
        <v>0</v>
      </c>
      <c r="I10" s="111">
        <v>0</v>
      </c>
      <c r="J10" s="111">
        <v>0</v>
      </c>
      <c r="K10" s="111">
        <v>5</v>
      </c>
      <c r="L10" s="111">
        <f t="shared" ref="L10:L34" si="3">D10-E10-G10-F10+H10+I10+J10+K10</f>
        <v>238</v>
      </c>
      <c r="M10" s="166"/>
      <c r="N10" s="166"/>
    </row>
    <row r="11" spans="1:14" s="167" customFormat="1" ht="19.5" customHeight="1" x14ac:dyDescent="0.25">
      <c r="A11" s="263">
        <v>2</v>
      </c>
      <c r="B11" s="264" t="s">
        <v>145</v>
      </c>
      <c r="C11" s="168" t="s">
        <v>9</v>
      </c>
      <c r="D11" s="111">
        <v>50</v>
      </c>
      <c r="E11" s="111">
        <v>11</v>
      </c>
      <c r="F11" s="111"/>
      <c r="G11" s="111"/>
      <c r="H11" s="111">
        <v>0</v>
      </c>
      <c r="I11" s="111"/>
      <c r="J11" s="111"/>
      <c r="K11" s="111"/>
      <c r="L11" s="111">
        <f t="shared" si="3"/>
        <v>39</v>
      </c>
      <c r="M11" s="166"/>
      <c r="N11" s="166"/>
    </row>
    <row r="12" spans="1:14" s="167" customFormat="1" ht="19.5" customHeight="1" x14ac:dyDescent="0.25">
      <c r="A12" s="263"/>
      <c r="B12" s="265"/>
      <c r="C12" s="168" t="s">
        <v>4</v>
      </c>
      <c r="D12" s="111">
        <v>212</v>
      </c>
      <c r="E12" s="111">
        <v>51</v>
      </c>
      <c r="F12" s="111"/>
      <c r="G12" s="111">
        <v>10</v>
      </c>
      <c r="H12" s="111">
        <v>0</v>
      </c>
      <c r="I12" s="111"/>
      <c r="J12" s="111"/>
      <c r="K12" s="111"/>
      <c r="L12" s="111">
        <f t="shared" si="3"/>
        <v>151</v>
      </c>
      <c r="M12" s="166"/>
      <c r="N12" s="166"/>
    </row>
    <row r="13" spans="1:14" s="167" customFormat="1" ht="19.5" customHeight="1" x14ac:dyDescent="0.25">
      <c r="A13" s="263">
        <v>3</v>
      </c>
      <c r="B13" s="241" t="s">
        <v>130</v>
      </c>
      <c r="C13" s="168" t="s">
        <v>9</v>
      </c>
      <c r="D13" s="111">
        <v>7</v>
      </c>
      <c r="E13" s="111">
        <v>2</v>
      </c>
      <c r="F13" s="111">
        <v>2</v>
      </c>
      <c r="G13" s="111"/>
      <c r="H13" s="111"/>
      <c r="I13" s="111"/>
      <c r="J13" s="111"/>
      <c r="K13" s="111"/>
      <c r="L13" s="111">
        <f t="shared" si="3"/>
        <v>3</v>
      </c>
      <c r="M13" s="166"/>
      <c r="N13" s="166"/>
    </row>
    <row r="14" spans="1:14" s="167" customFormat="1" ht="19.5" customHeight="1" x14ac:dyDescent="0.25">
      <c r="A14" s="263"/>
      <c r="B14" s="262"/>
      <c r="C14" s="168" t="s">
        <v>4</v>
      </c>
      <c r="D14" s="111">
        <v>30</v>
      </c>
      <c r="E14" s="111">
        <v>11</v>
      </c>
      <c r="F14" s="111">
        <v>7</v>
      </c>
      <c r="G14" s="111">
        <v>2</v>
      </c>
      <c r="H14" s="111"/>
      <c r="I14" s="111"/>
      <c r="J14" s="111"/>
      <c r="K14" s="111"/>
      <c r="L14" s="111">
        <f t="shared" si="3"/>
        <v>10</v>
      </c>
      <c r="M14" s="166"/>
      <c r="N14" s="166"/>
    </row>
    <row r="15" spans="1:14" s="167" customFormat="1" ht="19.5" customHeight="1" x14ac:dyDescent="0.25">
      <c r="A15" s="263">
        <v>4</v>
      </c>
      <c r="B15" s="264" t="s">
        <v>131</v>
      </c>
      <c r="C15" s="168" t="s">
        <v>9</v>
      </c>
      <c r="D15" s="111">
        <v>8</v>
      </c>
      <c r="E15" s="111">
        <v>2</v>
      </c>
      <c r="F15" s="111">
        <v>2</v>
      </c>
      <c r="G15" s="111"/>
      <c r="H15" s="111"/>
      <c r="I15" s="111"/>
      <c r="J15" s="111"/>
      <c r="K15" s="111"/>
      <c r="L15" s="111">
        <f t="shared" si="3"/>
        <v>4</v>
      </c>
      <c r="M15" s="166"/>
      <c r="N15" s="166"/>
    </row>
    <row r="16" spans="1:14" s="167" customFormat="1" ht="19.5" customHeight="1" x14ac:dyDescent="0.25">
      <c r="A16" s="263"/>
      <c r="B16" s="265"/>
      <c r="C16" s="168" t="s">
        <v>4</v>
      </c>
      <c r="D16" s="111">
        <v>27</v>
      </c>
      <c r="E16" s="111">
        <v>6</v>
      </c>
      <c r="F16" s="111">
        <v>8</v>
      </c>
      <c r="G16" s="111"/>
      <c r="H16" s="111"/>
      <c r="I16" s="111"/>
      <c r="J16" s="111"/>
      <c r="K16" s="111"/>
      <c r="L16" s="111">
        <f t="shared" si="3"/>
        <v>13</v>
      </c>
      <c r="M16" s="166"/>
      <c r="N16" s="166"/>
    </row>
    <row r="17" spans="1:14" s="167" customFormat="1" ht="19.5" customHeight="1" x14ac:dyDescent="0.25">
      <c r="A17" s="263">
        <v>5</v>
      </c>
      <c r="B17" s="241" t="s">
        <v>132</v>
      </c>
      <c r="C17" s="168" t="s">
        <v>9</v>
      </c>
      <c r="D17" s="111">
        <v>28</v>
      </c>
      <c r="E17" s="111">
        <v>0</v>
      </c>
      <c r="F17" s="111">
        <v>0</v>
      </c>
      <c r="G17" s="105">
        <v>2</v>
      </c>
      <c r="H17" s="111">
        <v>4</v>
      </c>
      <c r="I17" s="111">
        <v>0</v>
      </c>
      <c r="J17" s="111">
        <v>0</v>
      </c>
      <c r="K17" s="111"/>
      <c r="L17" s="111">
        <f t="shared" si="3"/>
        <v>30</v>
      </c>
      <c r="M17" s="166"/>
      <c r="N17" s="166"/>
    </row>
    <row r="18" spans="1:14" s="167" customFormat="1" ht="19.5" customHeight="1" x14ac:dyDescent="0.25">
      <c r="A18" s="263"/>
      <c r="B18" s="262"/>
      <c r="C18" s="168" t="s">
        <v>4</v>
      </c>
      <c r="D18" s="111">
        <v>111</v>
      </c>
      <c r="E18" s="111">
        <v>0</v>
      </c>
      <c r="F18" s="111">
        <v>0</v>
      </c>
      <c r="G18" s="111">
        <v>13</v>
      </c>
      <c r="H18" s="111">
        <v>17</v>
      </c>
      <c r="I18" s="111">
        <v>0</v>
      </c>
      <c r="J18" s="111">
        <v>0</v>
      </c>
      <c r="K18" s="111"/>
      <c r="L18" s="111">
        <f t="shared" si="3"/>
        <v>115</v>
      </c>
      <c r="M18" s="166"/>
      <c r="N18" s="166"/>
    </row>
    <row r="19" spans="1:14" s="167" customFormat="1" ht="19.5" customHeight="1" x14ac:dyDescent="0.25">
      <c r="A19" s="263">
        <v>6</v>
      </c>
      <c r="B19" s="241" t="s">
        <v>133</v>
      </c>
      <c r="C19" s="168" t="s">
        <v>9</v>
      </c>
      <c r="D19" s="105">
        <v>23</v>
      </c>
      <c r="E19" s="105">
        <v>4</v>
      </c>
      <c r="F19" s="105">
        <v>1</v>
      </c>
      <c r="G19" s="105"/>
      <c r="H19" s="105">
        <v>0</v>
      </c>
      <c r="I19" s="105">
        <v>0</v>
      </c>
      <c r="J19" s="105">
        <v>1</v>
      </c>
      <c r="K19" s="105">
        <v>1</v>
      </c>
      <c r="L19" s="111">
        <f t="shared" si="3"/>
        <v>20</v>
      </c>
      <c r="M19" s="166"/>
      <c r="N19" s="166"/>
    </row>
    <row r="20" spans="1:14" s="167" customFormat="1" ht="19.5" customHeight="1" x14ac:dyDescent="0.25">
      <c r="A20" s="263"/>
      <c r="B20" s="262"/>
      <c r="C20" s="168" t="s">
        <v>4</v>
      </c>
      <c r="D20" s="105">
        <v>87</v>
      </c>
      <c r="E20" s="105">
        <v>17</v>
      </c>
      <c r="F20" s="105">
        <v>2</v>
      </c>
      <c r="G20" s="105">
        <v>4</v>
      </c>
      <c r="H20" s="105"/>
      <c r="I20" s="105"/>
      <c r="J20" s="105">
        <v>6</v>
      </c>
      <c r="K20" s="105">
        <v>3</v>
      </c>
      <c r="L20" s="111">
        <f>D20-E20-G20-F20+H20+I20+J20+K20</f>
        <v>73</v>
      </c>
      <c r="M20" s="166"/>
      <c r="N20" s="166"/>
    </row>
    <row r="21" spans="1:14" s="167" customFormat="1" ht="19.5" customHeight="1" x14ac:dyDescent="0.25">
      <c r="A21" s="263">
        <v>7</v>
      </c>
      <c r="B21" s="241" t="s">
        <v>134</v>
      </c>
      <c r="C21" s="92" t="s">
        <v>149</v>
      </c>
      <c r="D21" s="105">
        <v>38</v>
      </c>
      <c r="E21" s="105">
        <v>2</v>
      </c>
      <c r="F21" s="105">
        <v>1</v>
      </c>
      <c r="G21" s="105"/>
      <c r="H21" s="105">
        <v>3</v>
      </c>
      <c r="I21" s="105"/>
      <c r="J21" s="105"/>
      <c r="K21" s="105"/>
      <c r="L21" s="111">
        <f t="shared" si="3"/>
        <v>38</v>
      </c>
      <c r="M21" s="166"/>
      <c r="N21" s="166"/>
    </row>
    <row r="22" spans="1:14" s="167" customFormat="1" ht="19.5" customHeight="1" x14ac:dyDescent="0.25">
      <c r="A22" s="263"/>
      <c r="B22" s="262"/>
      <c r="C22" s="92" t="s">
        <v>150</v>
      </c>
      <c r="D22" s="105">
        <v>169</v>
      </c>
      <c r="E22" s="105">
        <v>12</v>
      </c>
      <c r="F22" s="105">
        <v>5</v>
      </c>
      <c r="G22" s="105">
        <v>7</v>
      </c>
      <c r="H22" s="105">
        <v>15</v>
      </c>
      <c r="I22" s="105"/>
      <c r="J22" s="105"/>
      <c r="K22" s="105">
        <v>5</v>
      </c>
      <c r="L22" s="111">
        <f t="shared" si="3"/>
        <v>165</v>
      </c>
      <c r="M22" s="166"/>
      <c r="N22" s="166"/>
    </row>
    <row r="23" spans="1:14" s="167" customFormat="1" ht="19.5" customHeight="1" x14ac:dyDescent="0.25">
      <c r="A23" s="263">
        <v>8</v>
      </c>
      <c r="B23" s="241" t="s">
        <v>135</v>
      </c>
      <c r="C23" s="92" t="s">
        <v>149</v>
      </c>
      <c r="D23" s="105">
        <v>51</v>
      </c>
      <c r="E23" s="105">
        <v>4</v>
      </c>
      <c r="F23" s="105">
        <v>1</v>
      </c>
      <c r="G23" s="105"/>
      <c r="H23" s="105"/>
      <c r="I23" s="105"/>
      <c r="J23" s="105"/>
      <c r="K23" s="105"/>
      <c r="L23" s="111">
        <f t="shared" si="3"/>
        <v>46</v>
      </c>
      <c r="M23" s="166"/>
      <c r="N23" s="166"/>
    </row>
    <row r="24" spans="1:14" s="167" customFormat="1" ht="19.5" customHeight="1" x14ac:dyDescent="0.25">
      <c r="A24" s="263"/>
      <c r="B24" s="262"/>
      <c r="C24" s="92" t="s">
        <v>150</v>
      </c>
      <c r="D24" s="105">
        <v>234</v>
      </c>
      <c r="E24" s="105">
        <v>15</v>
      </c>
      <c r="F24" s="105">
        <v>3</v>
      </c>
      <c r="G24" s="105">
        <v>1</v>
      </c>
      <c r="H24" s="105"/>
      <c r="I24" s="105"/>
      <c r="J24" s="105"/>
      <c r="K24" s="105"/>
      <c r="L24" s="111">
        <f t="shared" si="3"/>
        <v>215</v>
      </c>
      <c r="M24" s="166"/>
      <c r="N24" s="166"/>
    </row>
    <row r="25" spans="1:14" s="167" customFormat="1" ht="19.5" customHeight="1" x14ac:dyDescent="0.25">
      <c r="A25" s="263">
        <v>9</v>
      </c>
      <c r="B25" s="266" t="s">
        <v>151</v>
      </c>
      <c r="C25" s="92" t="s">
        <v>9</v>
      </c>
      <c r="D25" s="111">
        <v>25</v>
      </c>
      <c r="E25" s="111">
        <v>2</v>
      </c>
      <c r="F25" s="105">
        <v>0</v>
      </c>
      <c r="G25" s="105">
        <v>0</v>
      </c>
      <c r="H25" s="111">
        <v>1</v>
      </c>
      <c r="I25" s="105">
        <v>0</v>
      </c>
      <c r="J25" s="105">
        <v>0</v>
      </c>
      <c r="K25" s="105">
        <v>0</v>
      </c>
      <c r="L25" s="111">
        <f t="shared" si="3"/>
        <v>24</v>
      </c>
      <c r="M25" s="166"/>
      <c r="N25" s="166"/>
    </row>
    <row r="26" spans="1:14" s="167" customFormat="1" ht="19.5" customHeight="1" x14ac:dyDescent="0.25">
      <c r="A26" s="263"/>
      <c r="B26" s="266"/>
      <c r="C26" s="92" t="s">
        <v>4</v>
      </c>
      <c r="D26" s="111">
        <v>114</v>
      </c>
      <c r="E26" s="111">
        <v>8</v>
      </c>
      <c r="F26" s="105"/>
      <c r="G26" s="105">
        <v>0</v>
      </c>
      <c r="H26" s="111">
        <v>5</v>
      </c>
      <c r="I26" s="105"/>
      <c r="J26" s="105">
        <v>0</v>
      </c>
      <c r="K26" s="105"/>
      <c r="L26" s="111">
        <f t="shared" si="3"/>
        <v>111</v>
      </c>
      <c r="M26" s="166"/>
      <c r="N26" s="166"/>
    </row>
    <row r="27" spans="1:14" s="167" customFormat="1" ht="19.5" customHeight="1" x14ac:dyDescent="0.25">
      <c r="A27" s="263">
        <v>10</v>
      </c>
      <c r="B27" s="241" t="s">
        <v>137</v>
      </c>
      <c r="C27" s="92" t="s">
        <v>149</v>
      </c>
      <c r="D27" s="111">
        <v>36</v>
      </c>
      <c r="E27" s="111">
        <v>1</v>
      </c>
      <c r="F27" s="111"/>
      <c r="G27" s="169"/>
      <c r="H27" s="111"/>
      <c r="I27" s="111"/>
      <c r="J27" s="111"/>
      <c r="K27" s="111">
        <v>1</v>
      </c>
      <c r="L27" s="111">
        <f t="shared" si="3"/>
        <v>36</v>
      </c>
      <c r="M27" s="166"/>
      <c r="N27" s="166"/>
    </row>
    <row r="28" spans="1:14" s="167" customFormat="1" ht="19.5" customHeight="1" x14ac:dyDescent="0.25">
      <c r="A28" s="263"/>
      <c r="B28" s="262"/>
      <c r="C28" s="92" t="s">
        <v>150</v>
      </c>
      <c r="D28" s="111">
        <v>176</v>
      </c>
      <c r="E28" s="111">
        <v>6</v>
      </c>
      <c r="F28" s="111"/>
      <c r="G28" s="169"/>
      <c r="H28" s="111"/>
      <c r="I28" s="111"/>
      <c r="J28" s="111"/>
      <c r="K28" s="111">
        <v>4</v>
      </c>
      <c r="L28" s="111">
        <f t="shared" si="3"/>
        <v>174</v>
      </c>
      <c r="M28" s="166"/>
      <c r="N28" s="166"/>
    </row>
    <row r="29" spans="1:14" s="167" customFormat="1" ht="19.5" customHeight="1" x14ac:dyDescent="0.25">
      <c r="A29" s="263">
        <v>11</v>
      </c>
      <c r="B29" s="241" t="s">
        <v>138</v>
      </c>
      <c r="C29" s="92" t="s">
        <v>149</v>
      </c>
      <c r="D29" s="105">
        <v>28</v>
      </c>
      <c r="E29" s="105">
        <v>1</v>
      </c>
      <c r="F29" s="105">
        <v>8</v>
      </c>
      <c r="G29" s="105"/>
      <c r="H29" s="105">
        <v>2</v>
      </c>
      <c r="I29" s="105"/>
      <c r="J29" s="105">
        <v>1</v>
      </c>
      <c r="K29" s="105">
        <v>1</v>
      </c>
      <c r="L29" s="111">
        <f t="shared" si="3"/>
        <v>23</v>
      </c>
      <c r="M29" s="166"/>
      <c r="N29" s="166"/>
    </row>
    <row r="30" spans="1:14" s="167" customFormat="1" ht="19.5" customHeight="1" x14ac:dyDescent="0.25">
      <c r="A30" s="263"/>
      <c r="B30" s="262"/>
      <c r="C30" s="92" t="s">
        <v>150</v>
      </c>
      <c r="D30" s="105">
        <v>109</v>
      </c>
      <c r="E30" s="105">
        <v>4</v>
      </c>
      <c r="F30" s="105">
        <v>39</v>
      </c>
      <c r="G30" s="105">
        <v>4</v>
      </c>
      <c r="H30" s="105">
        <v>8</v>
      </c>
      <c r="I30" s="105"/>
      <c r="J30" s="105">
        <v>4</v>
      </c>
      <c r="K30" s="105">
        <f>5+5+1</f>
        <v>11</v>
      </c>
      <c r="L30" s="111">
        <f t="shared" si="3"/>
        <v>85</v>
      </c>
      <c r="M30" s="166"/>
      <c r="N30" s="166"/>
    </row>
    <row r="31" spans="1:14" s="167" customFormat="1" ht="19.5" customHeight="1" x14ac:dyDescent="0.25">
      <c r="A31" s="263">
        <v>12</v>
      </c>
      <c r="B31" s="241" t="s">
        <v>139</v>
      </c>
      <c r="C31" s="168" t="s">
        <v>9</v>
      </c>
      <c r="D31" s="105">
        <v>32</v>
      </c>
      <c r="E31" s="105">
        <v>0</v>
      </c>
      <c r="F31" s="105">
        <v>0</v>
      </c>
      <c r="G31" s="105"/>
      <c r="H31" s="105"/>
      <c r="I31" s="105"/>
      <c r="J31" s="105"/>
      <c r="K31" s="105">
        <v>1</v>
      </c>
      <c r="L31" s="111">
        <f t="shared" si="3"/>
        <v>33</v>
      </c>
      <c r="M31" s="166"/>
      <c r="N31" s="166"/>
    </row>
    <row r="32" spans="1:14" s="167" customFormat="1" ht="19.5" customHeight="1" x14ac:dyDescent="0.25">
      <c r="A32" s="263"/>
      <c r="B32" s="262"/>
      <c r="C32" s="168" t="s">
        <v>4</v>
      </c>
      <c r="D32" s="105">
        <v>144</v>
      </c>
      <c r="E32" s="105">
        <v>0</v>
      </c>
      <c r="F32" s="105">
        <v>0</v>
      </c>
      <c r="G32" s="105">
        <v>6</v>
      </c>
      <c r="H32" s="105"/>
      <c r="I32" s="105"/>
      <c r="J32" s="105"/>
      <c r="K32" s="105">
        <v>2</v>
      </c>
      <c r="L32" s="111">
        <f t="shared" si="3"/>
        <v>140</v>
      </c>
      <c r="M32" s="166"/>
      <c r="N32" s="166"/>
    </row>
    <row r="33" spans="1:14" s="167" customFormat="1" ht="19.5" customHeight="1" x14ac:dyDescent="0.25">
      <c r="A33" s="263">
        <v>13</v>
      </c>
      <c r="B33" s="241" t="s">
        <v>152</v>
      </c>
      <c r="C33" s="168" t="s">
        <v>9</v>
      </c>
      <c r="D33" s="111">
        <v>41</v>
      </c>
      <c r="E33" s="111">
        <v>0</v>
      </c>
      <c r="F33" s="111"/>
      <c r="G33" s="111">
        <v>1</v>
      </c>
      <c r="H33" s="111">
        <v>0</v>
      </c>
      <c r="I33" s="111">
        <v>0</v>
      </c>
      <c r="J33" s="111">
        <v>2</v>
      </c>
      <c r="K33" s="111"/>
      <c r="L33" s="111">
        <f t="shared" si="3"/>
        <v>42</v>
      </c>
      <c r="M33" s="166"/>
      <c r="N33" s="166"/>
    </row>
    <row r="34" spans="1:14" s="167" customFormat="1" ht="19.5" customHeight="1" x14ac:dyDescent="0.25">
      <c r="A34" s="263"/>
      <c r="B34" s="262"/>
      <c r="C34" s="168" t="s">
        <v>4</v>
      </c>
      <c r="D34" s="111">
        <v>158</v>
      </c>
      <c r="E34" s="111"/>
      <c r="F34" s="111"/>
      <c r="G34" s="111">
        <v>15</v>
      </c>
      <c r="H34" s="111"/>
      <c r="I34" s="111"/>
      <c r="J34" s="111">
        <v>9</v>
      </c>
      <c r="K34" s="111"/>
      <c r="L34" s="111">
        <f t="shared" si="3"/>
        <v>152</v>
      </c>
      <c r="M34" s="166"/>
      <c r="N34" s="166"/>
    </row>
    <row r="35" spans="1:14" ht="18" hidden="1" customHeight="1" x14ac:dyDescent="0.25">
      <c r="A35" s="68">
        <v>15</v>
      </c>
      <c r="B35" s="68" t="s">
        <v>94</v>
      </c>
      <c r="C35" s="92" t="s">
        <v>9</v>
      </c>
      <c r="D35" s="170" t="e">
        <f>#REF!+#REF!</f>
        <v>#REF!</v>
      </c>
      <c r="E35" s="171"/>
      <c r="F35" s="171"/>
      <c r="G35" s="171"/>
      <c r="H35" s="171"/>
      <c r="I35" s="171"/>
      <c r="J35" s="171"/>
      <c r="K35" s="171"/>
      <c r="L35" s="172"/>
    </row>
    <row r="38" spans="1:14" x14ac:dyDescent="0.2">
      <c r="J38" s="174"/>
    </row>
    <row r="39" spans="1:14" x14ac:dyDescent="0.2">
      <c r="C39" s="176"/>
      <c r="E39" s="174"/>
    </row>
    <row r="43" spans="1:14" x14ac:dyDescent="0.2">
      <c r="E43" s="174"/>
    </row>
  </sheetData>
  <mergeCells count="42">
    <mergeCell ref="A23:A24"/>
    <mergeCell ref="B23:B24"/>
    <mergeCell ref="A31:A32"/>
    <mergeCell ref="B31:B32"/>
    <mergeCell ref="A33:A34"/>
    <mergeCell ref="B33:B34"/>
    <mergeCell ref="A25:A26"/>
    <mergeCell ref="B25:B26"/>
    <mergeCell ref="A27:A28"/>
    <mergeCell ref="B27:B28"/>
    <mergeCell ref="A29:A30"/>
    <mergeCell ref="B29:B30"/>
    <mergeCell ref="A17:A18"/>
    <mergeCell ref="B17:B18"/>
    <mergeCell ref="A19:A20"/>
    <mergeCell ref="B19:B20"/>
    <mergeCell ref="A21:A22"/>
    <mergeCell ref="B21:B22"/>
    <mergeCell ref="B7:B8"/>
    <mergeCell ref="A7:A8"/>
    <mergeCell ref="B13:B14"/>
    <mergeCell ref="A15:A16"/>
    <mergeCell ref="B15:B16"/>
    <mergeCell ref="B9:B10"/>
    <mergeCell ref="B11:B12"/>
    <mergeCell ref="A9:A10"/>
    <mergeCell ref="A11:A12"/>
    <mergeCell ref="A13:A14"/>
    <mergeCell ref="A1:L1"/>
    <mergeCell ref="A3:A5"/>
    <mergeCell ref="B3:B5"/>
    <mergeCell ref="C3:C5"/>
    <mergeCell ref="E3:G3"/>
    <mergeCell ref="H3:K3"/>
    <mergeCell ref="D4:D5"/>
    <mergeCell ref="E4:F4"/>
    <mergeCell ref="G4:G5"/>
    <mergeCell ref="H4:H5"/>
    <mergeCell ref="A2:J2"/>
    <mergeCell ref="I4:J4"/>
    <mergeCell ref="K4:K5"/>
    <mergeCell ref="L4:L5"/>
  </mergeCells>
  <pageMargins left="0.7" right="0.7" top="0.75" bottom="0.75" header="0.3" footer="0.3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8" sqref="B8:B9"/>
    </sheetView>
  </sheetViews>
  <sheetFormatPr defaultColWidth="9.125" defaultRowHeight="15.75" x14ac:dyDescent="0.25"/>
  <cols>
    <col min="1" max="1" width="6" customWidth="1"/>
    <col min="2" max="2" width="17.875" style="182" customWidth="1"/>
    <col min="3" max="3" width="11.125" style="157" customWidth="1"/>
    <col min="4" max="4" width="10.875" customWidth="1"/>
    <col min="7" max="7" width="14.625" customWidth="1"/>
    <col min="11" max="11" width="13.25" customWidth="1"/>
    <col min="12" max="12" width="12.25" style="157" customWidth="1"/>
  </cols>
  <sheetData>
    <row r="1" spans="1:12" ht="21.75" customHeight="1" x14ac:dyDescent="0.25">
      <c r="A1" s="267" t="s">
        <v>105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2" s="1" customFormat="1" ht="6.75" customHeight="1" x14ac:dyDescent="0.3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177"/>
    </row>
    <row r="3" spans="1:12" ht="21" customHeight="1" x14ac:dyDescent="0.2">
      <c r="A3" s="268" t="s">
        <v>0</v>
      </c>
      <c r="B3" s="269" t="s">
        <v>82</v>
      </c>
      <c r="C3" s="268" t="s">
        <v>8</v>
      </c>
      <c r="D3" s="270" t="s">
        <v>160</v>
      </c>
      <c r="E3" s="268" t="s">
        <v>96</v>
      </c>
      <c r="F3" s="268"/>
      <c r="G3" s="268"/>
      <c r="H3" s="268" t="s">
        <v>97</v>
      </c>
      <c r="I3" s="268"/>
      <c r="J3" s="268"/>
      <c r="K3" s="268"/>
      <c r="L3" s="273" t="s">
        <v>161</v>
      </c>
    </row>
    <row r="4" spans="1:12" ht="74.25" customHeight="1" x14ac:dyDescent="0.2">
      <c r="A4" s="268"/>
      <c r="B4" s="269"/>
      <c r="C4" s="268"/>
      <c r="D4" s="271"/>
      <c r="E4" s="268" t="s">
        <v>98</v>
      </c>
      <c r="F4" s="268" t="s">
        <v>99</v>
      </c>
      <c r="G4" s="268" t="s">
        <v>100</v>
      </c>
      <c r="H4" s="268" t="s">
        <v>101</v>
      </c>
      <c r="I4" s="283" t="s">
        <v>88</v>
      </c>
      <c r="J4" s="284"/>
      <c r="K4" s="273" t="s">
        <v>89</v>
      </c>
      <c r="L4" s="274"/>
    </row>
    <row r="5" spans="1:12" ht="33.75" customHeight="1" x14ac:dyDescent="0.2">
      <c r="A5" s="268"/>
      <c r="B5" s="269"/>
      <c r="C5" s="268"/>
      <c r="D5" s="272"/>
      <c r="E5" s="268"/>
      <c r="F5" s="268"/>
      <c r="G5" s="268"/>
      <c r="H5" s="268"/>
      <c r="I5" s="178" t="s">
        <v>102</v>
      </c>
      <c r="J5" s="178" t="s">
        <v>93</v>
      </c>
      <c r="K5" s="275"/>
      <c r="L5" s="275"/>
    </row>
    <row r="6" spans="1:12" s="181" customFormat="1" ht="20.25" customHeight="1" x14ac:dyDescent="0.2">
      <c r="A6" s="273" t="s">
        <v>56</v>
      </c>
      <c r="B6" s="281" t="s">
        <v>153</v>
      </c>
      <c r="C6" s="112" t="s">
        <v>95</v>
      </c>
      <c r="D6" s="180">
        <f>D8+D10+D12+D14+D16+D18+D20+D22+D24+D26+D28+D30+D32</f>
        <v>80</v>
      </c>
      <c r="E6" s="180">
        <f>E8+E10+E12+E14+E16+E18+E20+E22+E24+E26+E28+E30+E32</f>
        <v>21</v>
      </c>
      <c r="F6" s="180">
        <f t="shared" ref="F6:L6" si="0">F8+F10+F12+F14+F16+F18+F20+F22+F24+F26+F28+F30+F32</f>
        <v>10</v>
      </c>
      <c r="G6" s="180">
        <f t="shared" si="0"/>
        <v>0</v>
      </c>
      <c r="H6" s="180">
        <f t="shared" si="0"/>
        <v>30</v>
      </c>
      <c r="I6" s="180">
        <f t="shared" si="0"/>
        <v>0</v>
      </c>
      <c r="J6" s="180">
        <f t="shared" si="0"/>
        <v>3</v>
      </c>
      <c r="K6" s="180">
        <f t="shared" si="0"/>
        <v>0</v>
      </c>
      <c r="L6" s="180">
        <f t="shared" si="0"/>
        <v>82</v>
      </c>
    </row>
    <row r="7" spans="1:12" s="181" customFormat="1" ht="19.5" customHeight="1" x14ac:dyDescent="0.2">
      <c r="A7" s="275"/>
      <c r="B7" s="282"/>
      <c r="C7" s="112" t="s">
        <v>4</v>
      </c>
      <c r="D7" s="180">
        <f>D9+D11+D13+D15+D17+D19+D21+D23+D25+D27+D29+D31+D33</f>
        <v>359</v>
      </c>
      <c r="E7" s="180">
        <f t="shared" ref="E7:L7" si="1">E9+E11+E13+E15+E17+E19+E21+E23+E25+E27+E29+E31+E33</f>
        <v>91</v>
      </c>
      <c r="F7" s="180">
        <f t="shared" si="1"/>
        <v>45</v>
      </c>
      <c r="G7" s="180">
        <f t="shared" si="1"/>
        <v>17</v>
      </c>
      <c r="H7" s="180">
        <f t="shared" si="1"/>
        <v>134</v>
      </c>
      <c r="I7" s="180">
        <f t="shared" si="1"/>
        <v>0</v>
      </c>
      <c r="J7" s="180">
        <f t="shared" si="1"/>
        <v>18</v>
      </c>
      <c r="K7" s="180">
        <f t="shared" si="1"/>
        <v>4</v>
      </c>
      <c r="L7" s="180">
        <f t="shared" si="1"/>
        <v>362</v>
      </c>
    </row>
    <row r="8" spans="1:12" ht="18" customHeight="1" x14ac:dyDescent="0.2">
      <c r="A8" s="269">
        <v>1</v>
      </c>
      <c r="B8" s="276" t="s">
        <v>128</v>
      </c>
      <c r="C8" s="111" t="s">
        <v>9</v>
      </c>
      <c r="D8" s="111">
        <v>0</v>
      </c>
      <c r="E8" s="111">
        <v>0</v>
      </c>
      <c r="F8" s="111">
        <v>0</v>
      </c>
      <c r="G8" s="111">
        <v>0</v>
      </c>
      <c r="H8" s="111">
        <v>1</v>
      </c>
      <c r="I8" s="111">
        <v>0</v>
      </c>
      <c r="J8" s="111">
        <v>0</v>
      </c>
      <c r="K8" s="111">
        <v>0</v>
      </c>
      <c r="L8" s="111">
        <f>D8-E8-F8-G8+H8+I8+J8+K8</f>
        <v>1</v>
      </c>
    </row>
    <row r="9" spans="1:12" ht="18" customHeight="1" x14ac:dyDescent="0.2">
      <c r="A9" s="269"/>
      <c r="B9" s="277"/>
      <c r="C9" s="111" t="s">
        <v>4</v>
      </c>
      <c r="D9" s="111">
        <v>0</v>
      </c>
      <c r="E9" s="111">
        <v>0</v>
      </c>
      <c r="F9" s="111">
        <v>0</v>
      </c>
      <c r="G9" s="111">
        <v>0</v>
      </c>
      <c r="H9" s="111">
        <v>4</v>
      </c>
      <c r="I9" s="111">
        <v>0</v>
      </c>
      <c r="J9" s="111">
        <v>0</v>
      </c>
      <c r="K9" s="111">
        <v>0</v>
      </c>
      <c r="L9" s="111">
        <f t="shared" ref="L9:L33" si="2">D9-E9-F9-G9+H9+I9+J9+K9</f>
        <v>4</v>
      </c>
    </row>
    <row r="10" spans="1:12" ht="18" customHeight="1" x14ac:dyDescent="0.2">
      <c r="A10" s="276">
        <v>2</v>
      </c>
      <c r="B10" s="276" t="s">
        <v>145</v>
      </c>
      <c r="C10" s="111" t="s">
        <v>9</v>
      </c>
      <c r="D10" s="111">
        <v>20</v>
      </c>
      <c r="E10" s="111">
        <v>5</v>
      </c>
      <c r="F10" s="111">
        <v>0</v>
      </c>
      <c r="G10" s="111"/>
      <c r="H10" s="111">
        <v>11</v>
      </c>
      <c r="I10" s="111"/>
      <c r="J10" s="111"/>
      <c r="K10" s="111"/>
      <c r="L10" s="111">
        <f t="shared" si="2"/>
        <v>26</v>
      </c>
    </row>
    <row r="11" spans="1:12" ht="18" customHeight="1" x14ac:dyDescent="0.2">
      <c r="A11" s="277"/>
      <c r="B11" s="277"/>
      <c r="C11" s="111" t="s">
        <v>4</v>
      </c>
      <c r="D11" s="111">
        <v>81</v>
      </c>
      <c r="E11" s="111">
        <v>16</v>
      </c>
      <c r="F11" s="111"/>
      <c r="G11" s="111">
        <v>7</v>
      </c>
      <c r="H11" s="111">
        <v>51</v>
      </c>
      <c r="I11" s="111"/>
      <c r="J11" s="111"/>
      <c r="K11" s="111"/>
      <c r="L11" s="111">
        <f t="shared" si="2"/>
        <v>109</v>
      </c>
    </row>
    <row r="12" spans="1:12" ht="18" customHeight="1" x14ac:dyDescent="0.2">
      <c r="A12" s="269">
        <v>3</v>
      </c>
      <c r="B12" s="276" t="s">
        <v>130</v>
      </c>
      <c r="C12" s="111" t="s">
        <v>9</v>
      </c>
      <c r="D12" s="111">
        <v>6</v>
      </c>
      <c r="E12" s="111">
        <v>3</v>
      </c>
      <c r="F12" s="111"/>
      <c r="G12" s="111"/>
      <c r="H12" s="111">
        <v>2</v>
      </c>
      <c r="I12" s="111"/>
      <c r="J12" s="111"/>
      <c r="K12" s="111"/>
      <c r="L12" s="111">
        <f>D12-E12-F12-G12+H12+I12+J12+K12</f>
        <v>5</v>
      </c>
    </row>
    <row r="13" spans="1:12" ht="18" customHeight="1" x14ac:dyDescent="0.2">
      <c r="A13" s="269"/>
      <c r="B13" s="277"/>
      <c r="C13" s="111" t="s">
        <v>4</v>
      </c>
      <c r="D13" s="111">
        <v>33</v>
      </c>
      <c r="E13" s="111">
        <v>15</v>
      </c>
      <c r="F13" s="111"/>
      <c r="G13" s="111">
        <v>1</v>
      </c>
      <c r="H13" s="111">
        <v>11</v>
      </c>
      <c r="I13" s="111"/>
      <c r="J13" s="111"/>
      <c r="K13" s="111"/>
      <c r="L13" s="111">
        <f>D13-E13-F13-G13+H13+I13+J13+K13</f>
        <v>28</v>
      </c>
    </row>
    <row r="14" spans="1:12" ht="18" customHeight="1" x14ac:dyDescent="0.2">
      <c r="A14" s="276">
        <v>4</v>
      </c>
      <c r="B14" s="276" t="s">
        <v>131</v>
      </c>
      <c r="C14" s="111" t="s">
        <v>9</v>
      </c>
      <c r="D14" s="111">
        <v>12</v>
      </c>
      <c r="E14" s="111">
        <v>6</v>
      </c>
      <c r="F14" s="111"/>
      <c r="G14" s="111"/>
      <c r="H14" s="111">
        <v>2</v>
      </c>
      <c r="I14" s="111"/>
      <c r="J14" s="111"/>
      <c r="K14" s="111"/>
      <c r="L14" s="111">
        <f t="shared" si="2"/>
        <v>8</v>
      </c>
    </row>
    <row r="15" spans="1:12" ht="18" customHeight="1" x14ac:dyDescent="0.2">
      <c r="A15" s="277"/>
      <c r="B15" s="277"/>
      <c r="C15" s="111" t="s">
        <v>4</v>
      </c>
      <c r="D15" s="111">
        <v>59</v>
      </c>
      <c r="E15" s="111">
        <v>27</v>
      </c>
      <c r="F15" s="111"/>
      <c r="G15" s="111"/>
      <c r="H15" s="111">
        <v>6</v>
      </c>
      <c r="I15" s="111"/>
      <c r="J15" s="111"/>
      <c r="K15" s="111"/>
      <c r="L15" s="111">
        <f>D15-E15-F15-G15+H15+I15+J15+K15</f>
        <v>38</v>
      </c>
    </row>
    <row r="16" spans="1:12" ht="18" customHeight="1" x14ac:dyDescent="0.2">
      <c r="A16" s="269">
        <v>5</v>
      </c>
      <c r="B16" s="276" t="s">
        <v>132</v>
      </c>
      <c r="C16" s="111" t="s">
        <v>9</v>
      </c>
      <c r="D16" s="111">
        <v>8</v>
      </c>
      <c r="E16" s="111">
        <v>0</v>
      </c>
      <c r="F16" s="111">
        <v>4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f t="shared" si="2"/>
        <v>4</v>
      </c>
    </row>
    <row r="17" spans="1:12" ht="18" customHeight="1" x14ac:dyDescent="0.2">
      <c r="A17" s="269"/>
      <c r="B17" s="277"/>
      <c r="C17" s="111" t="s">
        <v>4</v>
      </c>
      <c r="D17" s="111">
        <v>36</v>
      </c>
      <c r="E17" s="111">
        <v>0</v>
      </c>
      <c r="F17" s="111">
        <v>17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f t="shared" si="2"/>
        <v>19</v>
      </c>
    </row>
    <row r="18" spans="1:12" ht="18" customHeight="1" x14ac:dyDescent="0.2">
      <c r="A18" s="276">
        <v>6</v>
      </c>
      <c r="B18" s="276" t="s">
        <v>133</v>
      </c>
      <c r="C18" s="111" t="s">
        <v>9</v>
      </c>
      <c r="D18" s="105">
        <v>14</v>
      </c>
      <c r="E18" s="105">
        <v>5</v>
      </c>
      <c r="F18" s="105">
        <v>0</v>
      </c>
      <c r="G18" s="105">
        <v>0</v>
      </c>
      <c r="H18" s="105">
        <v>4</v>
      </c>
      <c r="I18" s="105">
        <v>0</v>
      </c>
      <c r="J18" s="105">
        <v>1</v>
      </c>
      <c r="K18" s="105">
        <v>0</v>
      </c>
      <c r="L18" s="111">
        <f>D18-E18-F18-G18+H18+I18+J18+K18</f>
        <v>14</v>
      </c>
    </row>
    <row r="19" spans="1:12" ht="18" customHeight="1" x14ac:dyDescent="0.2">
      <c r="A19" s="277"/>
      <c r="B19" s="277"/>
      <c r="C19" s="111" t="s">
        <v>4</v>
      </c>
      <c r="D19" s="105">
        <v>58</v>
      </c>
      <c r="E19" s="105">
        <v>21</v>
      </c>
      <c r="F19" s="105"/>
      <c r="G19" s="105">
        <v>4</v>
      </c>
      <c r="H19" s="105">
        <v>17</v>
      </c>
      <c r="I19" s="105"/>
      <c r="J19" s="105">
        <v>6</v>
      </c>
      <c r="K19" s="105">
        <v>0</v>
      </c>
      <c r="L19" s="111">
        <f t="shared" si="2"/>
        <v>56</v>
      </c>
    </row>
    <row r="20" spans="1:12" ht="18" customHeight="1" x14ac:dyDescent="0.2">
      <c r="A20" s="269">
        <v>7</v>
      </c>
      <c r="B20" s="276" t="s">
        <v>134</v>
      </c>
      <c r="C20" s="111" t="s">
        <v>9</v>
      </c>
      <c r="D20" s="111">
        <v>5</v>
      </c>
      <c r="E20" s="111"/>
      <c r="F20" s="111">
        <v>3</v>
      </c>
      <c r="G20" s="111"/>
      <c r="H20" s="111">
        <v>2</v>
      </c>
      <c r="I20" s="111"/>
      <c r="J20" s="111">
        <v>1</v>
      </c>
      <c r="K20" s="111"/>
      <c r="L20" s="111">
        <f t="shared" si="2"/>
        <v>5</v>
      </c>
    </row>
    <row r="21" spans="1:12" ht="18" customHeight="1" x14ac:dyDescent="0.2">
      <c r="A21" s="269"/>
      <c r="B21" s="277"/>
      <c r="C21" s="111" t="s">
        <v>4</v>
      </c>
      <c r="D21" s="111">
        <v>25</v>
      </c>
      <c r="E21" s="111"/>
      <c r="F21" s="111">
        <v>15</v>
      </c>
      <c r="G21" s="111">
        <v>3</v>
      </c>
      <c r="H21" s="111">
        <v>12</v>
      </c>
      <c r="I21" s="111"/>
      <c r="J21" s="111">
        <v>4</v>
      </c>
      <c r="K21" s="111">
        <v>1</v>
      </c>
      <c r="L21" s="111">
        <f t="shared" si="2"/>
        <v>24</v>
      </c>
    </row>
    <row r="22" spans="1:12" ht="18" customHeight="1" x14ac:dyDescent="0.2">
      <c r="A22" s="276">
        <v>8</v>
      </c>
      <c r="B22" s="276" t="s">
        <v>135</v>
      </c>
      <c r="C22" s="111" t="s">
        <v>9</v>
      </c>
      <c r="D22" s="105">
        <v>6</v>
      </c>
      <c r="E22" s="105"/>
      <c r="F22" s="105"/>
      <c r="G22" s="105"/>
      <c r="H22" s="111">
        <v>4</v>
      </c>
      <c r="I22" s="111"/>
      <c r="J22" s="111">
        <v>1</v>
      </c>
      <c r="K22" s="111"/>
      <c r="L22" s="111">
        <f t="shared" si="2"/>
        <v>11</v>
      </c>
    </row>
    <row r="23" spans="1:12" ht="18" customHeight="1" x14ac:dyDescent="0.2">
      <c r="A23" s="277"/>
      <c r="B23" s="277"/>
      <c r="C23" s="111" t="s">
        <v>4</v>
      </c>
      <c r="D23" s="105">
        <v>23</v>
      </c>
      <c r="E23" s="105"/>
      <c r="F23" s="105"/>
      <c r="G23" s="105">
        <v>1</v>
      </c>
      <c r="H23" s="111">
        <v>15</v>
      </c>
      <c r="I23" s="111"/>
      <c r="J23" s="111">
        <v>8</v>
      </c>
      <c r="K23" s="111"/>
      <c r="L23" s="111">
        <f t="shared" si="2"/>
        <v>45</v>
      </c>
    </row>
    <row r="24" spans="1:12" ht="18" customHeight="1" x14ac:dyDescent="0.2">
      <c r="A24" s="269">
        <v>9</v>
      </c>
      <c r="B24" s="269" t="s">
        <v>151</v>
      </c>
      <c r="C24" s="105" t="s">
        <v>9</v>
      </c>
      <c r="D24" s="105">
        <v>5</v>
      </c>
      <c r="E24" s="105">
        <v>1</v>
      </c>
      <c r="F24" s="105">
        <v>1</v>
      </c>
      <c r="G24" s="105">
        <v>0</v>
      </c>
      <c r="H24" s="105">
        <v>2</v>
      </c>
      <c r="I24" s="105">
        <v>0</v>
      </c>
      <c r="J24" s="105">
        <v>0</v>
      </c>
      <c r="K24" s="105">
        <v>0</v>
      </c>
      <c r="L24" s="111">
        <f t="shared" si="2"/>
        <v>5</v>
      </c>
    </row>
    <row r="25" spans="1:12" ht="18" customHeight="1" x14ac:dyDescent="0.2">
      <c r="A25" s="269"/>
      <c r="B25" s="269"/>
      <c r="C25" s="105" t="s">
        <v>4</v>
      </c>
      <c r="D25" s="105">
        <v>28</v>
      </c>
      <c r="E25" s="105">
        <v>8</v>
      </c>
      <c r="F25" s="105">
        <v>5</v>
      </c>
      <c r="G25" s="105">
        <v>0</v>
      </c>
      <c r="H25" s="105">
        <v>8</v>
      </c>
      <c r="I25" s="105"/>
      <c r="J25" s="105">
        <v>0</v>
      </c>
      <c r="K25" s="105">
        <v>1</v>
      </c>
      <c r="L25" s="111">
        <f>D25-E25-F25-G25+H25+I25+J25+K25</f>
        <v>24</v>
      </c>
    </row>
    <row r="26" spans="1:12" ht="18" customHeight="1" x14ac:dyDescent="0.2">
      <c r="A26" s="276">
        <v>10</v>
      </c>
      <c r="B26" s="276" t="s">
        <v>137</v>
      </c>
      <c r="C26" s="111" t="s">
        <v>9</v>
      </c>
      <c r="D26" s="111">
        <v>0</v>
      </c>
      <c r="E26" s="111"/>
      <c r="F26" s="111"/>
      <c r="G26" s="111"/>
      <c r="H26" s="111">
        <v>1</v>
      </c>
      <c r="I26" s="111"/>
      <c r="J26" s="111"/>
      <c r="K26" s="111"/>
      <c r="L26" s="111">
        <f t="shared" si="2"/>
        <v>1</v>
      </c>
    </row>
    <row r="27" spans="1:12" ht="18" customHeight="1" x14ac:dyDescent="0.2">
      <c r="A27" s="277"/>
      <c r="B27" s="277"/>
      <c r="C27" s="111" t="s">
        <v>4</v>
      </c>
      <c r="D27" s="111">
        <v>0</v>
      </c>
      <c r="E27" s="111"/>
      <c r="F27" s="111"/>
      <c r="G27" s="111"/>
      <c r="H27" s="111">
        <v>6</v>
      </c>
      <c r="I27" s="111"/>
      <c r="J27" s="111"/>
      <c r="K27" s="111"/>
      <c r="L27" s="111">
        <f t="shared" si="2"/>
        <v>6</v>
      </c>
    </row>
    <row r="28" spans="1:12" ht="18" customHeight="1" x14ac:dyDescent="0.2">
      <c r="A28" s="269">
        <v>11</v>
      </c>
      <c r="B28" s="276" t="s">
        <v>138</v>
      </c>
      <c r="C28" s="111" t="s">
        <v>9</v>
      </c>
      <c r="D28" s="105">
        <v>4</v>
      </c>
      <c r="E28" s="105">
        <v>1</v>
      </c>
      <c r="F28" s="105">
        <v>2</v>
      </c>
      <c r="G28" s="105"/>
      <c r="H28" s="111">
        <v>1</v>
      </c>
      <c r="I28" s="111"/>
      <c r="J28" s="111"/>
      <c r="K28" s="111"/>
      <c r="L28" s="111">
        <f t="shared" si="2"/>
        <v>2</v>
      </c>
    </row>
    <row r="29" spans="1:12" ht="18" customHeight="1" x14ac:dyDescent="0.2">
      <c r="A29" s="269"/>
      <c r="B29" s="277"/>
      <c r="C29" s="111" t="s">
        <v>4</v>
      </c>
      <c r="D29" s="105">
        <v>16</v>
      </c>
      <c r="E29" s="105">
        <v>4</v>
      </c>
      <c r="F29" s="105">
        <v>8</v>
      </c>
      <c r="G29" s="105">
        <v>1</v>
      </c>
      <c r="H29" s="111">
        <v>4</v>
      </c>
      <c r="I29" s="111"/>
      <c r="J29" s="111"/>
      <c r="K29" s="111">
        <v>2</v>
      </c>
      <c r="L29" s="111">
        <f t="shared" si="2"/>
        <v>9</v>
      </c>
    </row>
    <row r="30" spans="1:12" ht="18" customHeight="1" x14ac:dyDescent="0.2">
      <c r="A30" s="276">
        <v>12</v>
      </c>
      <c r="B30" s="276" t="s">
        <v>139</v>
      </c>
      <c r="C30" s="111" t="s">
        <v>9</v>
      </c>
      <c r="D30" s="111">
        <v>0</v>
      </c>
      <c r="E30" s="111"/>
      <c r="F30" s="111"/>
      <c r="G30" s="111"/>
      <c r="H30" s="111"/>
      <c r="I30" s="111"/>
      <c r="J30" s="111"/>
      <c r="K30" s="111"/>
      <c r="L30" s="111">
        <f t="shared" si="2"/>
        <v>0</v>
      </c>
    </row>
    <row r="31" spans="1:12" ht="18" customHeight="1" x14ac:dyDescent="0.2">
      <c r="A31" s="277"/>
      <c r="B31" s="277"/>
      <c r="C31" s="111" t="s">
        <v>4</v>
      </c>
      <c r="D31" s="111">
        <v>0</v>
      </c>
      <c r="E31" s="111"/>
      <c r="F31" s="111"/>
      <c r="G31" s="111"/>
      <c r="H31" s="111"/>
      <c r="I31" s="111"/>
      <c r="J31" s="111"/>
      <c r="K31" s="111"/>
      <c r="L31" s="111">
        <f t="shared" si="2"/>
        <v>0</v>
      </c>
    </row>
    <row r="32" spans="1:12" ht="18" customHeight="1" x14ac:dyDescent="0.2">
      <c r="A32" s="269">
        <v>13</v>
      </c>
      <c r="B32" s="278" t="s">
        <v>152</v>
      </c>
      <c r="C32" s="111" t="s">
        <v>9</v>
      </c>
      <c r="D32" s="111">
        <v>0</v>
      </c>
      <c r="E32" s="111"/>
      <c r="F32" s="111"/>
      <c r="G32" s="111"/>
      <c r="H32" s="111"/>
      <c r="I32" s="111"/>
      <c r="J32" s="111"/>
      <c r="K32" s="111"/>
      <c r="L32" s="111">
        <f t="shared" si="2"/>
        <v>0</v>
      </c>
    </row>
    <row r="33" spans="1:12" ht="18" customHeight="1" x14ac:dyDescent="0.2">
      <c r="A33" s="269"/>
      <c r="B33" s="279"/>
      <c r="C33" s="111" t="s">
        <v>4</v>
      </c>
      <c r="D33" s="111">
        <v>0</v>
      </c>
      <c r="E33" s="111"/>
      <c r="F33" s="111"/>
      <c r="G33" s="111"/>
      <c r="H33" s="111"/>
      <c r="I33" s="111"/>
      <c r="J33" s="111"/>
      <c r="K33" s="111"/>
      <c r="L33" s="111">
        <f t="shared" si="2"/>
        <v>0</v>
      </c>
    </row>
    <row r="36" spans="1:12" x14ac:dyDescent="0.25">
      <c r="D36" s="183"/>
      <c r="F36" s="183"/>
      <c r="H36" s="183"/>
    </row>
  </sheetData>
  <mergeCells count="43">
    <mergeCell ref="A20:A21"/>
    <mergeCell ref="B20:B21"/>
    <mergeCell ref="A10:A11"/>
    <mergeCell ref="B10:B11"/>
    <mergeCell ref="A12:A13"/>
    <mergeCell ref="B12:B13"/>
    <mergeCell ref="A14:A15"/>
    <mergeCell ref="B14:B15"/>
    <mergeCell ref="A8:A9"/>
    <mergeCell ref="B8:B9"/>
    <mergeCell ref="A16:A17"/>
    <mergeCell ref="B16:B17"/>
    <mergeCell ref="A18:A19"/>
    <mergeCell ref="B18:B19"/>
    <mergeCell ref="A30:A31"/>
    <mergeCell ref="B30:B31"/>
    <mergeCell ref="A32:A33"/>
    <mergeCell ref="B32:B33"/>
    <mergeCell ref="A2:J2"/>
    <mergeCell ref="A6:A7"/>
    <mergeCell ref="B6:B7"/>
    <mergeCell ref="I4:J4"/>
    <mergeCell ref="A24:A25"/>
    <mergeCell ref="B24:B25"/>
    <mergeCell ref="A26:A27"/>
    <mergeCell ref="B26:B27"/>
    <mergeCell ref="A28:A29"/>
    <mergeCell ref="B28:B29"/>
    <mergeCell ref="A22:A23"/>
    <mergeCell ref="B22:B23"/>
    <mergeCell ref="A1:L1"/>
    <mergeCell ref="A3:A5"/>
    <mergeCell ref="B3:B5"/>
    <mergeCell ref="C3:C5"/>
    <mergeCell ref="E3:G3"/>
    <mergeCell ref="H3:K3"/>
    <mergeCell ref="G4:G5"/>
    <mergeCell ref="H4:H5"/>
    <mergeCell ref="D3:D5"/>
    <mergeCell ref="L3:L5"/>
    <mergeCell ref="E4:E5"/>
    <mergeCell ref="F4:F5"/>
    <mergeCell ref="K4:K5"/>
  </mergeCells>
  <pageMargins left="0.7" right="0.7" top="0.75" bottom="0.75" header="0.3" footer="0.3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29"/>
  <sheetViews>
    <sheetView workbookViewId="0">
      <selection activeCell="E22" sqref="E22"/>
    </sheetView>
  </sheetViews>
  <sheetFormatPr defaultColWidth="9.125" defaultRowHeight="18.75" x14ac:dyDescent="0.3"/>
  <cols>
    <col min="1" max="1" width="6.25" style="17" customWidth="1"/>
    <col min="2" max="2" width="21.25" style="17" customWidth="1"/>
    <col min="3" max="3" width="10.75" style="17" bestFit="1" customWidth="1"/>
    <col min="4" max="11" width="9.25" style="17" customWidth="1"/>
    <col min="12" max="12" width="9.25" style="1" customWidth="1"/>
    <col min="13" max="15" width="9.25" style="17" customWidth="1"/>
    <col min="16" max="16384" width="9.125" style="17"/>
  </cols>
  <sheetData>
    <row r="1" spans="1:15" x14ac:dyDescent="0.3">
      <c r="A1" s="286" t="s">
        <v>61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</row>
    <row r="2" spans="1:15" ht="20.25" customHeight="1" x14ac:dyDescent="0.3">
      <c r="A2" s="285" t="s">
        <v>0</v>
      </c>
      <c r="B2" s="285" t="s">
        <v>10</v>
      </c>
      <c r="C2" s="285" t="s">
        <v>1</v>
      </c>
      <c r="D2" s="285" t="s">
        <v>23</v>
      </c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</row>
    <row r="3" spans="1:15" ht="69.599999999999994" customHeight="1" x14ac:dyDescent="0.3">
      <c r="A3" s="285"/>
      <c r="B3" s="285"/>
      <c r="C3" s="285"/>
      <c r="D3" s="51" t="s">
        <v>11</v>
      </c>
      <c r="E3" s="51" t="s">
        <v>12</v>
      </c>
      <c r="F3" s="51" t="s">
        <v>13</v>
      </c>
      <c r="G3" s="51" t="s">
        <v>14</v>
      </c>
      <c r="H3" s="51" t="s">
        <v>15</v>
      </c>
      <c r="I3" s="51" t="s">
        <v>16</v>
      </c>
      <c r="J3" s="51" t="s">
        <v>17</v>
      </c>
      <c r="K3" s="51" t="s">
        <v>18</v>
      </c>
      <c r="L3" s="16" t="s">
        <v>19</v>
      </c>
      <c r="M3" s="51" t="s">
        <v>20</v>
      </c>
      <c r="N3" s="51" t="s">
        <v>21</v>
      </c>
      <c r="O3" s="51" t="s">
        <v>22</v>
      </c>
    </row>
    <row r="4" spans="1:15" ht="45" customHeight="1" x14ac:dyDescent="0.3">
      <c r="A4" s="61" t="s">
        <v>56</v>
      </c>
      <c r="B4" s="57" t="s">
        <v>153</v>
      </c>
      <c r="C4" s="53"/>
      <c r="D4" s="53"/>
      <c r="E4" s="53"/>
      <c r="F4" s="53"/>
      <c r="G4" s="53"/>
      <c r="H4" s="53"/>
      <c r="I4" s="53"/>
      <c r="J4" s="53"/>
      <c r="K4" s="53"/>
      <c r="L4" s="60"/>
      <c r="M4" s="53"/>
      <c r="N4" s="53"/>
      <c r="O4" s="53"/>
    </row>
    <row r="5" spans="1:15" ht="23.45" customHeight="1" x14ac:dyDescent="0.3">
      <c r="A5" s="18">
        <v>1</v>
      </c>
      <c r="B5" s="67" t="s">
        <v>128</v>
      </c>
      <c r="C5" s="105">
        <v>48</v>
      </c>
      <c r="D5" s="105">
        <v>48</v>
      </c>
      <c r="E5" s="105">
        <v>11</v>
      </c>
      <c r="F5" s="105">
        <v>0</v>
      </c>
      <c r="G5" s="105">
        <v>48</v>
      </c>
      <c r="H5" s="105">
        <v>1</v>
      </c>
      <c r="I5" s="105">
        <v>6</v>
      </c>
      <c r="J5" s="105">
        <v>0</v>
      </c>
      <c r="K5" s="105">
        <v>4</v>
      </c>
      <c r="L5" s="105">
        <v>2</v>
      </c>
      <c r="M5" s="105">
        <v>29</v>
      </c>
      <c r="N5" s="105">
        <v>0</v>
      </c>
      <c r="O5" s="105">
        <v>0</v>
      </c>
    </row>
    <row r="6" spans="1:15" ht="23.45" customHeight="1" x14ac:dyDescent="0.3">
      <c r="A6" s="68">
        <v>2</v>
      </c>
      <c r="B6" s="67" t="s">
        <v>145</v>
      </c>
      <c r="C6" s="105">
        <v>39</v>
      </c>
      <c r="D6" s="105">
        <v>38</v>
      </c>
      <c r="E6" s="105">
        <v>1</v>
      </c>
      <c r="F6" s="105">
        <v>0</v>
      </c>
      <c r="G6" s="105">
        <v>39</v>
      </c>
      <c r="H6" s="105">
        <v>19</v>
      </c>
      <c r="I6" s="105">
        <v>0</v>
      </c>
      <c r="J6" s="105">
        <v>12</v>
      </c>
      <c r="K6" s="105">
        <v>3</v>
      </c>
      <c r="L6" s="105">
        <v>0</v>
      </c>
      <c r="M6" s="105">
        <v>22</v>
      </c>
      <c r="N6" s="105">
        <v>8</v>
      </c>
      <c r="O6" s="105">
        <v>39</v>
      </c>
    </row>
    <row r="7" spans="1:15" ht="23.45" customHeight="1" x14ac:dyDescent="0.3">
      <c r="A7" s="18">
        <v>3</v>
      </c>
      <c r="B7" s="67" t="s">
        <v>130</v>
      </c>
      <c r="C7" s="105">
        <v>3</v>
      </c>
      <c r="D7" s="105">
        <v>1</v>
      </c>
      <c r="E7" s="105">
        <v>1</v>
      </c>
      <c r="F7" s="105"/>
      <c r="G7" s="105">
        <v>3</v>
      </c>
      <c r="H7" s="105"/>
      <c r="I7" s="105"/>
      <c r="J7" s="105">
        <v>1</v>
      </c>
      <c r="K7" s="105"/>
      <c r="L7" s="105"/>
      <c r="M7" s="105">
        <v>2</v>
      </c>
      <c r="N7" s="105">
        <v>1</v>
      </c>
      <c r="O7" s="105">
        <v>1</v>
      </c>
    </row>
    <row r="8" spans="1:15" ht="23.45" customHeight="1" x14ac:dyDescent="0.3">
      <c r="A8" s="68">
        <v>4</v>
      </c>
      <c r="B8" s="67" t="s">
        <v>131</v>
      </c>
      <c r="C8" s="105">
        <v>4</v>
      </c>
      <c r="D8" s="105">
        <v>2</v>
      </c>
      <c r="E8" s="105">
        <v>1</v>
      </c>
      <c r="F8" s="105"/>
      <c r="G8" s="105">
        <v>4</v>
      </c>
      <c r="H8" s="105">
        <v>2</v>
      </c>
      <c r="I8" s="105"/>
      <c r="J8" s="105">
        <v>2</v>
      </c>
      <c r="K8" s="105"/>
      <c r="L8" s="105"/>
      <c r="M8" s="105">
        <v>3</v>
      </c>
      <c r="N8" s="105"/>
      <c r="O8" s="105"/>
    </row>
    <row r="9" spans="1:15" s="80" customFormat="1" ht="23.45" customHeight="1" x14ac:dyDescent="0.2">
      <c r="A9" s="81">
        <v>5</v>
      </c>
      <c r="B9" s="67" t="s">
        <v>132</v>
      </c>
      <c r="C9" s="105">
        <v>30</v>
      </c>
      <c r="D9" s="105">
        <v>29</v>
      </c>
      <c r="E9" s="105">
        <v>7</v>
      </c>
      <c r="F9" s="105">
        <v>5</v>
      </c>
      <c r="G9" s="105">
        <v>30</v>
      </c>
      <c r="H9" s="105">
        <v>1</v>
      </c>
      <c r="I9" s="105">
        <v>0</v>
      </c>
      <c r="J9" s="105">
        <v>0</v>
      </c>
      <c r="K9" s="105">
        <v>0</v>
      </c>
      <c r="L9" s="105">
        <v>8</v>
      </c>
      <c r="M9" s="105">
        <v>1</v>
      </c>
      <c r="N9" s="105">
        <v>18</v>
      </c>
      <c r="O9" s="105">
        <v>1</v>
      </c>
    </row>
    <row r="10" spans="1:15" ht="23.45" customHeight="1" x14ac:dyDescent="0.3">
      <c r="A10" s="68">
        <v>6</v>
      </c>
      <c r="B10" s="67" t="s">
        <v>133</v>
      </c>
      <c r="C10" s="105">
        <v>20</v>
      </c>
      <c r="D10" s="105">
        <v>20</v>
      </c>
      <c r="E10" s="105">
        <v>7</v>
      </c>
      <c r="F10" s="105">
        <v>3</v>
      </c>
      <c r="G10" s="105">
        <v>20</v>
      </c>
      <c r="H10" s="111">
        <v>2</v>
      </c>
      <c r="I10" s="111">
        <v>1</v>
      </c>
      <c r="J10" s="105">
        <v>3</v>
      </c>
      <c r="K10" s="111">
        <v>1</v>
      </c>
      <c r="L10" s="111">
        <v>0</v>
      </c>
      <c r="M10" s="111">
        <v>8</v>
      </c>
      <c r="N10" s="105">
        <v>1</v>
      </c>
      <c r="O10" s="105">
        <v>1</v>
      </c>
    </row>
    <row r="11" spans="1:15" ht="23.45" customHeight="1" x14ac:dyDescent="0.3">
      <c r="A11" s="18">
        <v>7</v>
      </c>
      <c r="B11" s="67" t="s">
        <v>134</v>
      </c>
      <c r="C11" s="105">
        <v>38</v>
      </c>
      <c r="D11" s="105">
        <v>31</v>
      </c>
      <c r="E11" s="105">
        <v>9</v>
      </c>
      <c r="F11" s="105">
        <v>5</v>
      </c>
      <c r="G11" s="105">
        <v>38</v>
      </c>
      <c r="H11" s="105">
        <v>13</v>
      </c>
      <c r="I11" s="105">
        <v>0</v>
      </c>
      <c r="J11" s="105">
        <v>7</v>
      </c>
      <c r="K11" s="105">
        <v>4</v>
      </c>
      <c r="L11" s="105">
        <v>0</v>
      </c>
      <c r="M11" s="105">
        <v>16</v>
      </c>
      <c r="N11" s="105">
        <v>32</v>
      </c>
      <c r="O11" s="105">
        <v>2</v>
      </c>
    </row>
    <row r="12" spans="1:15" ht="23.45" customHeight="1" x14ac:dyDescent="0.3">
      <c r="A12" s="68">
        <v>8</v>
      </c>
      <c r="B12" s="67" t="s">
        <v>135</v>
      </c>
      <c r="C12" s="105">
        <v>46</v>
      </c>
      <c r="D12" s="105">
        <v>33</v>
      </c>
      <c r="E12" s="105">
        <v>12</v>
      </c>
      <c r="F12" s="105">
        <v>0</v>
      </c>
      <c r="G12" s="105">
        <v>32</v>
      </c>
      <c r="H12" s="105">
        <v>0</v>
      </c>
      <c r="I12" s="105">
        <v>0</v>
      </c>
      <c r="J12" s="105">
        <v>8</v>
      </c>
      <c r="K12" s="105">
        <v>2</v>
      </c>
      <c r="L12" s="105">
        <v>27</v>
      </c>
      <c r="M12" s="105">
        <v>8</v>
      </c>
      <c r="N12" s="105">
        <v>17</v>
      </c>
      <c r="O12" s="105">
        <v>0</v>
      </c>
    </row>
    <row r="13" spans="1:15" ht="23.45" customHeight="1" x14ac:dyDescent="0.3">
      <c r="A13" s="18">
        <v>9</v>
      </c>
      <c r="B13" s="116" t="s">
        <v>136</v>
      </c>
      <c r="C13" s="111">
        <v>24</v>
      </c>
      <c r="D13" s="105">
        <v>18</v>
      </c>
      <c r="E13" s="105">
        <v>3</v>
      </c>
      <c r="F13" s="105">
        <v>5</v>
      </c>
      <c r="G13" s="105">
        <v>24</v>
      </c>
      <c r="H13" s="111">
        <v>0</v>
      </c>
      <c r="I13" s="111">
        <v>0</v>
      </c>
      <c r="J13" s="105">
        <v>14</v>
      </c>
      <c r="K13" s="111">
        <v>1</v>
      </c>
      <c r="L13" s="111">
        <v>0</v>
      </c>
      <c r="M13" s="111">
        <v>11</v>
      </c>
      <c r="N13" s="105">
        <v>24</v>
      </c>
      <c r="O13" s="105">
        <v>3</v>
      </c>
    </row>
    <row r="14" spans="1:15" ht="23.45" customHeight="1" x14ac:dyDescent="0.3">
      <c r="A14" s="68">
        <v>10</v>
      </c>
      <c r="B14" s="67" t="s">
        <v>137</v>
      </c>
      <c r="C14" s="105">
        <v>36</v>
      </c>
      <c r="D14" s="105">
        <v>36</v>
      </c>
      <c r="E14" s="105">
        <v>8</v>
      </c>
      <c r="F14" s="105">
        <v>2</v>
      </c>
      <c r="G14" s="105">
        <v>36</v>
      </c>
      <c r="H14" s="105">
        <v>18</v>
      </c>
      <c r="I14" s="105">
        <v>2</v>
      </c>
      <c r="J14" s="105">
        <v>26</v>
      </c>
      <c r="K14" s="105">
        <v>5</v>
      </c>
      <c r="L14" s="105">
        <v>0</v>
      </c>
      <c r="M14" s="105">
        <v>9</v>
      </c>
      <c r="N14" s="105">
        <v>36</v>
      </c>
      <c r="O14" s="105">
        <v>3</v>
      </c>
    </row>
    <row r="15" spans="1:15" ht="23.45" customHeight="1" x14ac:dyDescent="0.3">
      <c r="A15" s="18">
        <v>11</v>
      </c>
      <c r="B15" s="67" t="s">
        <v>138</v>
      </c>
      <c r="C15" s="105">
        <v>23</v>
      </c>
      <c r="D15" s="105">
        <v>23</v>
      </c>
      <c r="E15" s="105">
        <v>5</v>
      </c>
      <c r="F15" s="105">
        <v>0</v>
      </c>
      <c r="G15" s="105">
        <v>23</v>
      </c>
      <c r="H15" s="105">
        <v>2</v>
      </c>
      <c r="I15" s="105">
        <v>2</v>
      </c>
      <c r="J15" s="105">
        <v>5</v>
      </c>
      <c r="K15" s="105">
        <v>0</v>
      </c>
      <c r="L15" s="105">
        <v>4</v>
      </c>
      <c r="M15" s="105">
        <v>7</v>
      </c>
      <c r="N15" s="105">
        <v>0</v>
      </c>
      <c r="O15" s="105">
        <v>0</v>
      </c>
    </row>
    <row r="16" spans="1:15" ht="23.45" customHeight="1" x14ac:dyDescent="0.3">
      <c r="A16" s="68">
        <v>12</v>
      </c>
      <c r="B16" s="67" t="s">
        <v>139</v>
      </c>
      <c r="C16" s="111">
        <v>33</v>
      </c>
      <c r="D16" s="105">
        <v>33</v>
      </c>
      <c r="E16" s="105">
        <v>5</v>
      </c>
      <c r="F16" s="105">
        <v>2</v>
      </c>
      <c r="G16" s="105">
        <v>33</v>
      </c>
      <c r="H16" s="111">
        <v>2</v>
      </c>
      <c r="I16" s="111">
        <v>0</v>
      </c>
      <c r="J16" s="105">
        <v>8</v>
      </c>
      <c r="K16" s="111">
        <v>2</v>
      </c>
      <c r="L16" s="111">
        <v>0</v>
      </c>
      <c r="M16" s="111">
        <v>10</v>
      </c>
      <c r="N16" s="105">
        <v>16</v>
      </c>
      <c r="O16" s="105">
        <v>29</v>
      </c>
    </row>
    <row r="17" spans="1:15" ht="23.45" customHeight="1" x14ac:dyDescent="0.3">
      <c r="A17" s="18">
        <v>13</v>
      </c>
      <c r="B17" s="82" t="s">
        <v>152</v>
      </c>
      <c r="C17" s="105">
        <v>42</v>
      </c>
      <c r="D17" s="105">
        <v>40</v>
      </c>
      <c r="E17" s="105">
        <v>23</v>
      </c>
      <c r="F17" s="105">
        <v>7</v>
      </c>
      <c r="G17" s="105">
        <v>42</v>
      </c>
      <c r="H17" s="105">
        <v>0</v>
      </c>
      <c r="I17" s="105">
        <v>0</v>
      </c>
      <c r="J17" s="105">
        <v>17</v>
      </c>
      <c r="K17" s="105">
        <v>0</v>
      </c>
      <c r="L17" s="105">
        <v>42</v>
      </c>
      <c r="M17" s="105">
        <v>36</v>
      </c>
      <c r="N17" s="105">
        <v>41</v>
      </c>
      <c r="O17" s="105">
        <v>1</v>
      </c>
    </row>
    <row r="18" spans="1:15" ht="24.75" customHeight="1" x14ac:dyDescent="0.3">
      <c r="A18" s="52"/>
      <c r="B18" s="58" t="s">
        <v>110</v>
      </c>
      <c r="C18" s="59">
        <f>SUM(C5:C17)</f>
        <v>386</v>
      </c>
      <c r="D18" s="59">
        <f t="shared" ref="D18:O18" si="0">SUM(D5:D17)</f>
        <v>352</v>
      </c>
      <c r="E18" s="59">
        <f t="shared" si="0"/>
        <v>93</v>
      </c>
      <c r="F18" s="59">
        <f t="shared" si="0"/>
        <v>29</v>
      </c>
      <c r="G18" s="59">
        <f>SUM(G5:G17)</f>
        <v>372</v>
      </c>
      <c r="H18" s="59">
        <f t="shared" si="0"/>
        <v>60</v>
      </c>
      <c r="I18" s="59">
        <f t="shared" si="0"/>
        <v>11</v>
      </c>
      <c r="J18" s="59">
        <f t="shared" si="0"/>
        <v>103</v>
      </c>
      <c r="K18" s="59">
        <f t="shared" si="0"/>
        <v>22</v>
      </c>
      <c r="L18" s="59">
        <f t="shared" si="0"/>
        <v>83</v>
      </c>
      <c r="M18" s="59">
        <f t="shared" si="0"/>
        <v>162</v>
      </c>
      <c r="N18" s="59">
        <f t="shared" si="0"/>
        <v>194</v>
      </c>
      <c r="O18" s="59">
        <f t="shared" si="0"/>
        <v>80</v>
      </c>
    </row>
    <row r="19" spans="1:15" x14ac:dyDescent="0.3">
      <c r="A19" s="34"/>
    </row>
    <row r="20" spans="1:15" x14ac:dyDescent="0.3">
      <c r="C20" s="54"/>
      <c r="D20" s="54"/>
      <c r="E20" s="54"/>
      <c r="F20" s="54"/>
      <c r="G20" s="54"/>
      <c r="H20" s="54"/>
      <c r="I20" s="54"/>
      <c r="J20" s="54"/>
      <c r="K20" s="54"/>
      <c r="L20" s="15"/>
      <c r="M20" s="54"/>
      <c r="N20" s="54"/>
      <c r="O20" s="54"/>
    </row>
    <row r="21" spans="1:15" x14ac:dyDescent="0.3">
      <c r="O21" s="55"/>
    </row>
    <row r="23" spans="1:15" x14ac:dyDescent="0.3">
      <c r="H23" s="55"/>
    </row>
    <row r="24" spans="1:15" x14ac:dyDescent="0.3">
      <c r="C24" s="55"/>
      <c r="E24" s="55"/>
    </row>
    <row r="29" spans="1:15" x14ac:dyDescent="0.3">
      <c r="E29" s="55"/>
      <c r="G29" s="55"/>
    </row>
  </sheetData>
  <mergeCells count="5">
    <mergeCell ref="A2:A3"/>
    <mergeCell ref="C2:C3"/>
    <mergeCell ref="D2:O2"/>
    <mergeCell ref="B2:B3"/>
    <mergeCell ref="A1:O1"/>
  </mergeCells>
  <pageMargins left="0.51181102362204722" right="0.31496062992125984" top="0.55118110236220474" bottom="0.35433070866141736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19"/>
  <sheetViews>
    <sheetView workbookViewId="0">
      <selection activeCell="G20" sqref="G20"/>
    </sheetView>
  </sheetViews>
  <sheetFormatPr defaultColWidth="9.125" defaultRowHeight="18.75" x14ac:dyDescent="0.3"/>
  <cols>
    <col min="1" max="1" width="6.25" style="1" customWidth="1"/>
    <col min="2" max="2" width="15.75" style="1" customWidth="1"/>
    <col min="3" max="3" width="11.25" style="1" customWidth="1"/>
    <col min="4" max="6" width="7.75" style="1" customWidth="1"/>
    <col min="7" max="7" width="8.875" style="1" customWidth="1"/>
    <col min="8" max="15" width="7.75" style="1" customWidth="1"/>
    <col min="16" max="16384" width="9.125" style="1"/>
  </cols>
  <sheetData>
    <row r="1" spans="1:15" x14ac:dyDescent="0.3">
      <c r="A1" s="235" t="s">
        <v>62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3" spans="1:15" ht="20.25" customHeight="1" x14ac:dyDescent="0.3">
      <c r="A3" s="288" t="s">
        <v>0</v>
      </c>
      <c r="B3" s="288" t="s">
        <v>10</v>
      </c>
      <c r="C3" s="288" t="s">
        <v>1</v>
      </c>
      <c r="D3" s="288" t="s">
        <v>24</v>
      </c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</row>
    <row r="4" spans="1:15" ht="96" customHeight="1" x14ac:dyDescent="0.3">
      <c r="A4" s="288"/>
      <c r="B4" s="288"/>
      <c r="C4" s="288"/>
      <c r="D4" s="16" t="s">
        <v>11</v>
      </c>
      <c r="E4" s="16" t="s">
        <v>12</v>
      </c>
      <c r="F4" s="16" t="s">
        <v>13</v>
      </c>
      <c r="G4" s="16" t="s">
        <v>14</v>
      </c>
      <c r="H4" s="16" t="s">
        <v>15</v>
      </c>
      <c r="I4" s="16" t="s">
        <v>16</v>
      </c>
      <c r="J4" s="16" t="s">
        <v>17</v>
      </c>
      <c r="K4" s="16" t="s">
        <v>18</v>
      </c>
      <c r="L4" s="16" t="s">
        <v>19</v>
      </c>
      <c r="M4" s="16" t="s">
        <v>20</v>
      </c>
      <c r="N4" s="16" t="s">
        <v>21</v>
      </c>
      <c r="O4" s="16" t="s">
        <v>22</v>
      </c>
    </row>
    <row r="5" spans="1:15" s="17" customFormat="1" ht="45" customHeight="1" x14ac:dyDescent="0.3">
      <c r="A5" s="185" t="s">
        <v>56</v>
      </c>
      <c r="B5" s="186" t="s">
        <v>109</v>
      </c>
      <c r="C5" s="53"/>
      <c r="D5" s="53"/>
      <c r="E5" s="53"/>
      <c r="F5" s="53"/>
      <c r="G5" s="53"/>
      <c r="H5" s="53"/>
      <c r="I5" s="53"/>
      <c r="J5" s="53"/>
      <c r="K5" s="53"/>
      <c r="L5" s="60"/>
      <c r="M5" s="53"/>
      <c r="N5" s="53"/>
      <c r="O5" s="53"/>
    </row>
    <row r="6" spans="1:15" s="17" customFormat="1" ht="22.5" customHeight="1" x14ac:dyDescent="0.3">
      <c r="A6" s="18">
        <v>1</v>
      </c>
      <c r="B6" s="69" t="str">
        <f>'7.4'!B5</f>
        <v>Sáo Sào</v>
      </c>
      <c r="C6" s="68">
        <f>'7.4'!C5</f>
        <v>48</v>
      </c>
      <c r="D6" s="75">
        <f>'7.4'!D5/'7.5'!C6%</f>
        <v>100</v>
      </c>
      <c r="E6" s="75">
        <f>'7.4'!E5/'7.5'!C6%</f>
        <v>22.916666666666668</v>
      </c>
      <c r="F6" s="75">
        <f>'7.4'!F5/'7.5'!C6%</f>
        <v>0</v>
      </c>
      <c r="G6" s="75">
        <f>'7.4'!G5/'7.5'!C6%</f>
        <v>100</v>
      </c>
      <c r="H6" s="75">
        <f>'7.4'!H5/'7.5'!C6%</f>
        <v>2.0833333333333335</v>
      </c>
      <c r="I6" s="75">
        <f>'7.4'!I5/'7.5'!C6%</f>
        <v>12.5</v>
      </c>
      <c r="J6" s="75">
        <f>'7.4'!J5/'7.5'!C6%</f>
        <v>0</v>
      </c>
      <c r="K6" s="75">
        <f>'7.4'!K5/'7.5'!C6%</f>
        <v>8.3333333333333339</v>
      </c>
      <c r="L6" s="75">
        <f>'7.4'!L5/'7.5'!C6%</f>
        <v>4.166666666666667</v>
      </c>
      <c r="M6" s="75">
        <f>'7.4'!M5/'7.5'!C6%</f>
        <v>60.416666666666671</v>
      </c>
      <c r="N6" s="75">
        <f>'7.4'!N5/'7.5'!C6%</f>
        <v>0</v>
      </c>
      <c r="O6" s="75">
        <f>'7.4'!O5/'7.5'!C6%</f>
        <v>0</v>
      </c>
    </row>
    <row r="7" spans="1:15" s="17" customFormat="1" ht="22.5" customHeight="1" x14ac:dyDescent="0.3">
      <c r="A7" s="18">
        <v>2</v>
      </c>
      <c r="B7" s="69" t="str">
        <f>'7.4'!B6</f>
        <v>Nà Kéo</v>
      </c>
      <c r="C7" s="68">
        <f>'7.4'!C6</f>
        <v>39</v>
      </c>
      <c r="D7" s="75">
        <f>'7.4'!D6/'7.5'!C7%</f>
        <v>97.435897435897431</v>
      </c>
      <c r="E7" s="75">
        <f>'7.4'!E6/'7.5'!C7%</f>
        <v>2.5641025641025639</v>
      </c>
      <c r="F7" s="75">
        <f>'7.4'!F6/'7.5'!C7%</f>
        <v>0</v>
      </c>
      <c r="G7" s="75">
        <f>'7.4'!G6/'7.5'!C7%</f>
        <v>100</v>
      </c>
      <c r="H7" s="75">
        <f>'7.4'!H6/'7.5'!C7%</f>
        <v>48.717948717948715</v>
      </c>
      <c r="I7" s="75">
        <f>'7.4'!I6/'7.5'!C7%</f>
        <v>0</v>
      </c>
      <c r="J7" s="75">
        <f>'7.4'!J6/'7.5'!C7%</f>
        <v>30.769230769230766</v>
      </c>
      <c r="K7" s="75">
        <f>'7.4'!K6/'7.5'!C7%</f>
        <v>7.6923076923076916</v>
      </c>
      <c r="L7" s="75">
        <f>'7.4'!L6/'7.5'!C7%</f>
        <v>0</v>
      </c>
      <c r="M7" s="75">
        <f>'7.4'!M6/'7.5'!C7%</f>
        <v>56.410256410256409</v>
      </c>
      <c r="N7" s="75">
        <f>'7.4'!N6/'7.5'!C7%</f>
        <v>20.512820512820511</v>
      </c>
      <c r="O7" s="75">
        <f>'7.4'!O6/'7.5'!C7%</f>
        <v>100</v>
      </c>
    </row>
    <row r="8" spans="1:15" s="17" customFormat="1" ht="22.5" customHeight="1" x14ac:dyDescent="0.3">
      <c r="A8" s="18">
        <v>3</v>
      </c>
      <c r="B8" s="69" t="str">
        <f>'7.4'!B7</f>
        <v>Nà Ngần</v>
      </c>
      <c r="C8" s="68">
        <f>'7.4'!C7</f>
        <v>3</v>
      </c>
      <c r="D8" s="75">
        <f>'7.4'!D7/'7.5'!C8%</f>
        <v>33.333333333333336</v>
      </c>
      <c r="E8" s="75">
        <f>'7.4'!E7/'7.5'!C8%</f>
        <v>33.333333333333336</v>
      </c>
      <c r="F8" s="75">
        <f>'7.4'!F7/'7.5'!C8%</f>
        <v>0</v>
      </c>
      <c r="G8" s="75">
        <f>'7.4'!G7/'7.5'!C8%</f>
        <v>100</v>
      </c>
      <c r="H8" s="75">
        <f>'7.4'!H7/'7.5'!C8%</f>
        <v>0</v>
      </c>
      <c r="I8" s="75">
        <f>'7.4'!I7/'7.5'!C8%</f>
        <v>0</v>
      </c>
      <c r="J8" s="75">
        <f>'7.4'!J7/'7.5'!C8%</f>
        <v>33.333333333333336</v>
      </c>
      <c r="K8" s="75">
        <f>'7.4'!K7/'7.5'!C8%</f>
        <v>0</v>
      </c>
      <c r="L8" s="75">
        <f>'7.4'!L7/'7.5'!C8%</f>
        <v>0</v>
      </c>
      <c r="M8" s="75">
        <f>'7.4'!M7/'7.5'!C8%</f>
        <v>66.666666666666671</v>
      </c>
      <c r="N8" s="75">
        <f>'7.4'!N7/'7.5'!C8%</f>
        <v>33.333333333333336</v>
      </c>
      <c r="O8" s="75">
        <f>'7.4'!O7/'7.5'!C8%</f>
        <v>33.333333333333336</v>
      </c>
    </row>
    <row r="9" spans="1:15" s="17" customFormat="1" ht="22.5" customHeight="1" x14ac:dyDescent="0.3">
      <c r="A9" s="18">
        <v>4</v>
      </c>
      <c r="B9" s="69" t="str">
        <f>'7.4'!B8</f>
        <v>Pù Áng</v>
      </c>
      <c r="C9" s="68">
        <f>'7.4'!C8</f>
        <v>4</v>
      </c>
      <c r="D9" s="75">
        <f>'7.4'!D8/'7.5'!C9%</f>
        <v>50</v>
      </c>
      <c r="E9" s="75">
        <f>'7.4'!E8/'7.5'!C9%</f>
        <v>25</v>
      </c>
      <c r="F9" s="75">
        <f>'7.4'!F8/'7.5'!C9%</f>
        <v>0</v>
      </c>
      <c r="G9" s="75">
        <f>'7.4'!G8/'7.5'!C9%</f>
        <v>100</v>
      </c>
      <c r="H9" s="75">
        <f>'7.4'!H8/'7.5'!C9%</f>
        <v>50</v>
      </c>
      <c r="I9" s="75">
        <f>'7.4'!I8/'7.5'!C9%</f>
        <v>0</v>
      </c>
      <c r="J9" s="75">
        <f>'7.4'!J8/'7.5'!C9%</f>
        <v>50</v>
      </c>
      <c r="K9" s="75">
        <f>'7.4'!K8/'7.5'!C9%</f>
        <v>0</v>
      </c>
      <c r="L9" s="75">
        <f>'7.4'!L8/'7.5'!C9%</f>
        <v>0</v>
      </c>
      <c r="M9" s="75">
        <f>'7.4'!M8/'7.5'!C9%</f>
        <v>75</v>
      </c>
      <c r="N9" s="75">
        <f>'7.4'!N8/'7.5'!C9%</f>
        <v>0</v>
      </c>
      <c r="O9" s="75">
        <f>'7.4'!O8/'7.5'!C9%</f>
        <v>0</v>
      </c>
    </row>
    <row r="10" spans="1:15" s="17" customFormat="1" ht="22.5" customHeight="1" x14ac:dyDescent="0.3">
      <c r="A10" s="18">
        <v>5</v>
      </c>
      <c r="B10" s="69" t="str">
        <f>'7.4'!B9</f>
        <v>Bằng Lãng</v>
      </c>
      <c r="C10" s="68">
        <f>'7.4'!C9</f>
        <v>30</v>
      </c>
      <c r="D10" s="75">
        <f>'7.4'!D9/'7.5'!C10%</f>
        <v>96.666666666666671</v>
      </c>
      <c r="E10" s="75">
        <f>'7.4'!E9/'7.5'!C10%</f>
        <v>23.333333333333336</v>
      </c>
      <c r="F10" s="75">
        <f>'7.4'!F9/'7.5'!C10%</f>
        <v>16.666666666666668</v>
      </c>
      <c r="G10" s="75">
        <f>'7.4'!G9/'7.5'!C10%</f>
        <v>100</v>
      </c>
      <c r="H10" s="75">
        <f>'7.4'!H9/'7.5'!C10%</f>
        <v>3.3333333333333335</v>
      </c>
      <c r="I10" s="75">
        <f>'7.4'!I9/'7.5'!C10%</f>
        <v>0</v>
      </c>
      <c r="J10" s="75">
        <f>'7.4'!J9/'7.5'!C10%</f>
        <v>0</v>
      </c>
      <c r="K10" s="75">
        <f>'7.4'!K9/'7.5'!C10%</f>
        <v>0</v>
      </c>
      <c r="L10" s="75">
        <f>'7.4'!L9/'7.5'!C10%</f>
        <v>26.666666666666668</v>
      </c>
      <c r="M10" s="75">
        <f>'7.4'!M9/'7.5'!C10%</f>
        <v>3.3333333333333335</v>
      </c>
      <c r="N10" s="75">
        <f>'7.4'!N9/'7.5'!C10%</f>
        <v>60</v>
      </c>
      <c r="O10" s="75">
        <f>'7.4'!O9/'7.5'!C10%</f>
        <v>3.3333333333333335</v>
      </c>
    </row>
    <row r="11" spans="1:15" s="17" customFormat="1" ht="22.5" customHeight="1" x14ac:dyDescent="0.3">
      <c r="A11" s="18">
        <v>6</v>
      </c>
      <c r="B11" s="69" t="str">
        <f>'7.4'!B10</f>
        <v>Thuận Hưng</v>
      </c>
      <c r="C11" s="68">
        <f>'7.4'!C10</f>
        <v>20</v>
      </c>
      <c r="D11" s="75">
        <f>'7.4'!D10/'7.5'!C11%</f>
        <v>100</v>
      </c>
      <c r="E11" s="75">
        <f>'7.4'!E10/'7.5'!C11%</f>
        <v>35</v>
      </c>
      <c r="F11" s="75">
        <f>'7.4'!F10/'7.5'!C11%</f>
        <v>15</v>
      </c>
      <c r="G11" s="75">
        <f>'7.4'!G10/'7.5'!C11%</f>
        <v>100</v>
      </c>
      <c r="H11" s="75">
        <f>'7.4'!H10/'7.5'!C11%</f>
        <v>10</v>
      </c>
      <c r="I11" s="75">
        <f>'7.4'!I10/'7.5'!C11%</f>
        <v>5</v>
      </c>
      <c r="J11" s="75">
        <f>'7.4'!J10/'7.5'!C11%</f>
        <v>15</v>
      </c>
      <c r="K11" s="75">
        <f>'7.4'!K10/'7.5'!C11%</f>
        <v>5</v>
      </c>
      <c r="L11" s="75">
        <f>'7.4'!L10/'7.5'!C11%</f>
        <v>0</v>
      </c>
      <c r="M11" s="75">
        <f>'7.4'!M10/'7.5'!C11%</f>
        <v>40</v>
      </c>
      <c r="N11" s="75">
        <f>'7.4'!N10/'7.5'!C11%</f>
        <v>5</v>
      </c>
      <c r="O11" s="75">
        <f>'7.4'!O10/'7.5'!C11%</f>
        <v>5</v>
      </c>
    </row>
    <row r="12" spans="1:15" s="17" customFormat="1" ht="22.5" customHeight="1" x14ac:dyDescent="0.3">
      <c r="A12" s="18">
        <v>7</v>
      </c>
      <c r="B12" s="69" t="str">
        <f>'7.4'!B11</f>
        <v>Nà Pò</v>
      </c>
      <c r="C12" s="68">
        <f>'7.4'!C11</f>
        <v>38</v>
      </c>
      <c r="D12" s="75">
        <f>'7.4'!D11/'7.5'!C12%</f>
        <v>81.578947368421055</v>
      </c>
      <c r="E12" s="75">
        <f>'7.4'!E11/'7.5'!C12%</f>
        <v>23.684210526315788</v>
      </c>
      <c r="F12" s="75">
        <f>'7.4'!F11/'7.5'!C12%</f>
        <v>13.157894736842104</v>
      </c>
      <c r="G12" s="75">
        <f>'7.4'!G11/'7.5'!C12%</f>
        <v>100</v>
      </c>
      <c r="H12" s="75">
        <f>'7.4'!H11/'7.5'!C12%</f>
        <v>34.210526315789473</v>
      </c>
      <c r="I12" s="75">
        <f>'7.4'!I11/'7.5'!C12%</f>
        <v>0</v>
      </c>
      <c r="J12" s="75">
        <f>'7.4'!J11/'7.5'!C12%</f>
        <v>18.421052631578949</v>
      </c>
      <c r="K12" s="75">
        <f>'7.4'!K11/'7.5'!C12%</f>
        <v>10.526315789473685</v>
      </c>
      <c r="L12" s="75">
        <f>'7.4'!L11/'7.5'!C12%</f>
        <v>0</v>
      </c>
      <c r="M12" s="75">
        <f>'7.4'!M11/'7.5'!C12%</f>
        <v>42.10526315789474</v>
      </c>
      <c r="N12" s="75">
        <f>'7.4'!N11/'7.5'!C12%</f>
        <v>84.21052631578948</v>
      </c>
      <c r="O12" s="75">
        <f>'7.4'!O11/'7.5'!C12%</f>
        <v>5.2631578947368425</v>
      </c>
    </row>
    <row r="13" spans="1:15" s="17" customFormat="1" ht="22.5" customHeight="1" x14ac:dyDescent="0.3">
      <c r="A13" s="18">
        <v>8</v>
      </c>
      <c r="B13" s="69" t="str">
        <f>'7.4'!B12</f>
        <v>Ma Nòn</v>
      </c>
      <c r="C13" s="68">
        <f>'7.4'!C12</f>
        <v>46</v>
      </c>
      <c r="D13" s="75">
        <f>'7.4'!D12/'7.5'!C13%</f>
        <v>71.739130434782609</v>
      </c>
      <c r="E13" s="75">
        <f>'7.4'!E12/'7.5'!C13%</f>
        <v>26.086956521739129</v>
      </c>
      <c r="F13" s="75">
        <f>'7.4'!F12/'7.5'!C13%</f>
        <v>0</v>
      </c>
      <c r="G13" s="75">
        <f>'7.4'!G12/'7.5'!C13%</f>
        <v>69.565217391304344</v>
      </c>
      <c r="H13" s="75">
        <f>'7.4'!H12/'7.5'!C13%</f>
        <v>0</v>
      </c>
      <c r="I13" s="75">
        <f>'7.4'!I12/'7.5'!C13%</f>
        <v>0</v>
      </c>
      <c r="J13" s="75">
        <f>'7.4'!J12/'7.5'!C13%</f>
        <v>17.391304347826086</v>
      </c>
      <c r="K13" s="75">
        <f>'7.4'!K12/'7.5'!C13%</f>
        <v>4.3478260869565215</v>
      </c>
      <c r="L13" s="75">
        <f>'7.4'!L12/'7.5'!C13%</f>
        <v>58.695652173913039</v>
      </c>
      <c r="M13" s="75">
        <f>'7.4'!M12/'7.5'!C13%</f>
        <v>17.391304347826086</v>
      </c>
      <c r="N13" s="75">
        <f>'7.4'!N12/'7.5'!C13%</f>
        <v>36.95652173913043</v>
      </c>
      <c r="O13" s="75">
        <f>'7.4'!O12/'7.5'!C13%</f>
        <v>0</v>
      </c>
    </row>
    <row r="14" spans="1:15" s="17" customFormat="1" ht="22.5" customHeight="1" x14ac:dyDescent="0.3">
      <c r="A14" s="18">
        <v>9</v>
      </c>
      <c r="B14" s="69" t="str">
        <f>'7.4'!B13</f>
        <v>Cốc Lùng</v>
      </c>
      <c r="C14" s="68">
        <f>'7.4'!C13</f>
        <v>24</v>
      </c>
      <c r="D14" s="75">
        <f>'7.4'!D13/'7.5'!C14%</f>
        <v>75</v>
      </c>
      <c r="E14" s="75">
        <f>'7.4'!E13/'7.5'!C14%</f>
        <v>12.5</v>
      </c>
      <c r="F14" s="75">
        <f>'7.4'!F13/'7.5'!C14%</f>
        <v>20.833333333333336</v>
      </c>
      <c r="G14" s="75">
        <f>'7.4'!G13/'7.5'!C14%</f>
        <v>100</v>
      </c>
      <c r="H14" s="75">
        <f>'7.4'!H13/'7.5'!C14%</f>
        <v>0</v>
      </c>
      <c r="I14" s="75">
        <f>'7.4'!I13/'7.5'!C14%</f>
        <v>0</v>
      </c>
      <c r="J14" s="75">
        <f>'7.4'!J13/'7.5'!C14%</f>
        <v>58.333333333333336</v>
      </c>
      <c r="K14" s="75">
        <f>'7.4'!K13/'7.5'!C14%</f>
        <v>4.166666666666667</v>
      </c>
      <c r="L14" s="75">
        <f>'7.4'!L13/'7.5'!C14%</f>
        <v>0</v>
      </c>
      <c r="M14" s="75">
        <f>'7.4'!M13/'7.5'!C14%</f>
        <v>45.833333333333336</v>
      </c>
      <c r="N14" s="75">
        <f>'7.4'!N13/'7.5'!C14%</f>
        <v>100</v>
      </c>
      <c r="O14" s="75">
        <f>'7.4'!O13/'7.5'!C14%</f>
        <v>12.5</v>
      </c>
    </row>
    <row r="15" spans="1:15" s="17" customFormat="1" ht="22.5" customHeight="1" x14ac:dyDescent="0.3">
      <c r="A15" s="18">
        <v>10</v>
      </c>
      <c r="B15" s="69" t="str">
        <f>'7.4'!B14</f>
        <v>Pác Đa</v>
      </c>
      <c r="C15" s="68">
        <f>'7.4'!C14</f>
        <v>36</v>
      </c>
      <c r="D15" s="75">
        <f>'7.4'!D14/'7.5'!C15%</f>
        <v>100</v>
      </c>
      <c r="E15" s="75">
        <f>'7.4'!E14/'7.5'!C15%</f>
        <v>22.222222222222221</v>
      </c>
      <c r="F15" s="75">
        <f>'7.4'!F14/'7.5'!C15%</f>
        <v>5.5555555555555554</v>
      </c>
      <c r="G15" s="75">
        <f>'7.4'!G14/'7.5'!C15%</f>
        <v>100</v>
      </c>
      <c r="H15" s="75">
        <f>'7.4'!H14/'7.5'!C15%</f>
        <v>50</v>
      </c>
      <c r="I15" s="75">
        <f>'7.4'!I14/'7.5'!C15%</f>
        <v>5.5555555555555554</v>
      </c>
      <c r="J15" s="75">
        <f>'7.4'!J14/'7.5'!C15%</f>
        <v>72.222222222222229</v>
      </c>
      <c r="K15" s="75">
        <f>'7.4'!K14/'7.5'!C15%</f>
        <v>13.888888888888889</v>
      </c>
      <c r="L15" s="75">
        <f>'7.4'!L14/'7.5'!C15%</f>
        <v>0</v>
      </c>
      <c r="M15" s="75">
        <f>'7.4'!M14/'7.5'!C15%</f>
        <v>25</v>
      </c>
      <c r="N15" s="75">
        <f>'7.4'!N14/'7.5'!C15%</f>
        <v>100</v>
      </c>
      <c r="O15" s="75">
        <f>'7.4'!O14/'7.5'!C15%</f>
        <v>8.3333333333333339</v>
      </c>
    </row>
    <row r="16" spans="1:15" s="17" customFormat="1" ht="22.5" customHeight="1" x14ac:dyDescent="0.3">
      <c r="A16" s="18">
        <v>11</v>
      </c>
      <c r="B16" s="69" t="str">
        <f>'7.4'!B15</f>
        <v>Khau Liêu</v>
      </c>
      <c r="C16" s="68">
        <f>'7.4'!C15</f>
        <v>23</v>
      </c>
      <c r="D16" s="75">
        <f>'7.4'!D15/'7.5'!C16%</f>
        <v>100</v>
      </c>
      <c r="E16" s="75">
        <f>'7.4'!E15/'7.5'!C16%</f>
        <v>21.739130434782609</v>
      </c>
      <c r="F16" s="75">
        <f>'7.4'!F15/'7.5'!C16%</f>
        <v>0</v>
      </c>
      <c r="G16" s="75">
        <f>'7.4'!G15/'7.5'!C16%</f>
        <v>100</v>
      </c>
      <c r="H16" s="75">
        <f>'7.4'!H15/'7.5'!C16%</f>
        <v>8.695652173913043</v>
      </c>
      <c r="I16" s="75">
        <f>'7.4'!I15/'7.5'!C16%</f>
        <v>8.695652173913043</v>
      </c>
      <c r="J16" s="75">
        <f>'7.4'!J15/'7.5'!C16%</f>
        <v>21.739130434782609</v>
      </c>
      <c r="K16" s="75">
        <f>'7.4'!K15/'7.5'!C16%</f>
        <v>0</v>
      </c>
      <c r="L16" s="75">
        <f>'7.4'!L15/'7.5'!C16%</f>
        <v>17.391304347826086</v>
      </c>
      <c r="M16" s="75">
        <f>'7.4'!M15/'7.5'!C16%</f>
        <v>30.434782608695652</v>
      </c>
      <c r="N16" s="75">
        <f>'7.4'!N15/'7.5'!C16%</f>
        <v>0</v>
      </c>
      <c r="O16" s="75">
        <f>'7.4'!O15/'7.5'!C16%</f>
        <v>0</v>
      </c>
    </row>
    <row r="17" spans="1:15" s="17" customFormat="1" ht="22.5" customHeight="1" x14ac:dyDescent="0.3">
      <c r="A17" s="18">
        <v>12</v>
      </c>
      <c r="B17" s="69" t="str">
        <f>'7.4'!B16</f>
        <v>Pù Pioót</v>
      </c>
      <c r="C17" s="68">
        <f>'7.4'!C16</f>
        <v>33</v>
      </c>
      <c r="D17" s="75">
        <f>'7.4'!D16/'7.5'!C17%</f>
        <v>100</v>
      </c>
      <c r="E17" s="75">
        <f>'7.4'!E16/'7.5'!C17%</f>
        <v>15.15151515151515</v>
      </c>
      <c r="F17" s="75">
        <f>'7.4'!F16/'7.5'!C17%</f>
        <v>6.0606060606060606</v>
      </c>
      <c r="G17" s="75">
        <f>'7.4'!G16/'7.5'!C17%</f>
        <v>100</v>
      </c>
      <c r="H17" s="75">
        <f>'7.4'!H16/'7.5'!C17%</f>
        <v>6.0606060606060606</v>
      </c>
      <c r="I17" s="75">
        <f>'7.4'!I16/'7.5'!C17%</f>
        <v>0</v>
      </c>
      <c r="J17" s="75">
        <f>'7.4'!J16/'7.5'!C17%</f>
        <v>24.242424242424242</v>
      </c>
      <c r="K17" s="75">
        <f>'7.4'!K16/'7.5'!C17%</f>
        <v>6.0606060606060606</v>
      </c>
      <c r="L17" s="75">
        <f>'7.4'!L16/'7.5'!C17%</f>
        <v>0</v>
      </c>
      <c r="M17" s="75">
        <f>'7.4'!M16/'7.5'!C17%</f>
        <v>30.303030303030301</v>
      </c>
      <c r="N17" s="75">
        <f>'7.4'!N16/'7.5'!C17%</f>
        <v>48.484848484848484</v>
      </c>
      <c r="O17" s="75">
        <f>'7.4'!O16/'7.5'!C17%</f>
        <v>87.878787878787875</v>
      </c>
    </row>
    <row r="18" spans="1:15" s="17" customFormat="1" ht="22.5" customHeight="1" x14ac:dyDescent="0.3">
      <c r="A18" s="18">
        <v>13</v>
      </c>
      <c r="B18" s="69" t="str">
        <f>'7.4'!B17</f>
        <v>Slam Coóc</v>
      </c>
      <c r="C18" s="68">
        <f>'7.4'!C17</f>
        <v>42</v>
      </c>
      <c r="D18" s="75">
        <f>'7.4'!D17/'7.5'!C18%</f>
        <v>95.238095238095241</v>
      </c>
      <c r="E18" s="75">
        <f>'7.4'!E17/'7.5'!C18%</f>
        <v>54.761904761904766</v>
      </c>
      <c r="F18" s="75">
        <f>'7.4'!F17/'7.5'!C18%</f>
        <v>16.666666666666668</v>
      </c>
      <c r="G18" s="75">
        <f>'7.4'!G17/'7.5'!C18%</f>
        <v>100</v>
      </c>
      <c r="H18" s="75">
        <f>'7.4'!H17/'7.5'!C18%</f>
        <v>0</v>
      </c>
      <c r="I18" s="75">
        <f>'7.4'!I17/'7.5'!C18%</f>
        <v>0</v>
      </c>
      <c r="J18" s="75">
        <f>'7.4'!J17/'7.5'!C18%</f>
        <v>40.476190476190474</v>
      </c>
      <c r="K18" s="75">
        <f>'7.4'!K17/'7.5'!C18%</f>
        <v>0</v>
      </c>
      <c r="L18" s="75">
        <f>'7.4'!L17/'7.5'!C18%</f>
        <v>100</v>
      </c>
      <c r="M18" s="75">
        <f>'7.4'!M17/'7.5'!C18%</f>
        <v>85.714285714285722</v>
      </c>
      <c r="N18" s="75">
        <f>'7.4'!N17/'7.5'!C18%</f>
        <v>97.61904761904762</v>
      </c>
      <c r="O18" s="75">
        <f>'7.4'!O17/'7.5'!C18%</f>
        <v>2.3809523809523809</v>
      </c>
    </row>
    <row r="19" spans="1:15" s="17" customFormat="1" ht="24.75" customHeight="1" x14ac:dyDescent="0.3">
      <c r="A19" s="52"/>
      <c r="B19" s="58" t="s">
        <v>110</v>
      </c>
      <c r="C19" s="83">
        <f>'7.4'!C18</f>
        <v>386</v>
      </c>
      <c r="D19" s="84">
        <f>'7.4'!D18/'7.5'!C19%</f>
        <v>91.191709844559583</v>
      </c>
      <c r="E19" s="84">
        <f>'7.4'!E18/'7.5'!C19%</f>
        <v>24.093264248704664</v>
      </c>
      <c r="F19" s="84">
        <f>'7.4'!F18/'7.5'!C19%</f>
        <v>7.5129533678756477</v>
      </c>
      <c r="G19" s="84">
        <f>'7.4'!G18/'7.5'!C19%</f>
        <v>96.373056994818654</v>
      </c>
      <c r="H19" s="84">
        <f>'7.4'!H18/'7.5'!C19%</f>
        <v>15.544041450777202</v>
      </c>
      <c r="I19" s="84">
        <f>'7.4'!I18/'7.5'!C19%</f>
        <v>2.849740932642487</v>
      </c>
      <c r="J19" s="84">
        <f>'7.4'!J18/'7.5'!C19%</f>
        <v>26.683937823834199</v>
      </c>
      <c r="K19" s="84">
        <f>'7.4'!K18/'7.5'!C19%</f>
        <v>5.6994818652849739</v>
      </c>
      <c r="L19" s="84">
        <f>'7.4'!L18/'7.5'!C19%</f>
        <v>21.502590673575131</v>
      </c>
      <c r="M19" s="84">
        <f>'7.4'!M18/'7.5'!C19%</f>
        <v>41.968911917098445</v>
      </c>
      <c r="N19" s="84">
        <f>'7.4'!N18/'7.5'!C19%</f>
        <v>50.259067357512954</v>
      </c>
      <c r="O19" s="84">
        <f>'7.4'!O18/'7.5'!C19%</f>
        <v>20.725388601036268</v>
      </c>
    </row>
  </sheetData>
  <mergeCells count="5">
    <mergeCell ref="A1:O1"/>
    <mergeCell ref="A3:A4"/>
    <mergeCell ref="B3:B4"/>
    <mergeCell ref="C3:C4"/>
    <mergeCell ref="D3:O3"/>
  </mergeCells>
  <pageMargins left="0.51181102362204722" right="0.31496062992125984" top="0.55118110236220474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23"/>
  <sheetViews>
    <sheetView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E4" sqref="E4"/>
    </sheetView>
  </sheetViews>
  <sheetFormatPr defaultColWidth="9.125" defaultRowHeight="18.75" x14ac:dyDescent="0.3"/>
  <cols>
    <col min="1" max="1" width="6.25" style="1" customWidth="1"/>
    <col min="2" max="2" width="20.5" style="1" customWidth="1"/>
    <col min="3" max="3" width="8.75" style="1" customWidth="1"/>
    <col min="4" max="4" width="9.75" style="1" customWidth="1"/>
    <col min="5" max="5" width="9.25" style="1" customWidth="1"/>
    <col min="6" max="6" width="7.75" style="1" customWidth="1"/>
    <col min="7" max="7" width="8.875" style="1" customWidth="1"/>
    <col min="8" max="8" width="8.625" style="1" customWidth="1"/>
    <col min="9" max="9" width="6.25" style="1" customWidth="1"/>
    <col min="10" max="10" width="9.25" style="1" customWidth="1"/>
    <col min="11" max="11" width="7.75" style="1" customWidth="1"/>
    <col min="12" max="12" width="8.75" style="63" customWidth="1"/>
    <col min="13" max="14" width="8" style="1" customWidth="1"/>
    <col min="15" max="15" width="7.75" style="1" customWidth="1"/>
    <col min="16" max="17" width="9.125" style="1"/>
    <col min="18" max="18" width="7.75" style="1" customWidth="1"/>
    <col min="19" max="16384" width="9.125" style="1"/>
  </cols>
  <sheetData>
    <row r="1" spans="1:18" x14ac:dyDescent="0.3">
      <c r="A1" s="235" t="s">
        <v>144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3" spans="1:18" ht="20.25" customHeight="1" x14ac:dyDescent="0.3">
      <c r="A3" s="288" t="s">
        <v>0</v>
      </c>
      <c r="B3" s="288" t="s">
        <v>10</v>
      </c>
      <c r="C3" s="288" t="s">
        <v>2</v>
      </c>
      <c r="D3" s="288" t="s">
        <v>23</v>
      </c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</row>
    <row r="4" spans="1:18" ht="116.25" customHeight="1" x14ac:dyDescent="0.3">
      <c r="A4" s="288"/>
      <c r="B4" s="288"/>
      <c r="C4" s="288"/>
      <c r="D4" s="72" t="s">
        <v>851</v>
      </c>
      <c r="E4" s="72" t="s">
        <v>12</v>
      </c>
      <c r="F4" s="72" t="s">
        <v>13</v>
      </c>
      <c r="G4" s="72" t="s">
        <v>141</v>
      </c>
      <c r="H4" s="72" t="s">
        <v>15</v>
      </c>
      <c r="I4" s="72" t="s">
        <v>16</v>
      </c>
      <c r="J4" s="72" t="s">
        <v>17</v>
      </c>
      <c r="K4" s="72" t="s">
        <v>18</v>
      </c>
      <c r="L4" s="73" t="s">
        <v>19</v>
      </c>
      <c r="M4" s="72" t="s">
        <v>20</v>
      </c>
      <c r="N4" s="72" t="s">
        <v>21</v>
      </c>
      <c r="O4" s="72" t="s">
        <v>22</v>
      </c>
      <c r="R4" s="19"/>
    </row>
    <row r="5" spans="1:18" s="17" customFormat="1" ht="45" customHeight="1" x14ac:dyDescent="0.3">
      <c r="A5" s="62" t="s">
        <v>56</v>
      </c>
      <c r="B5" s="58" t="s">
        <v>153</v>
      </c>
      <c r="C5" s="53"/>
      <c r="D5" s="53"/>
      <c r="E5" s="53"/>
      <c r="F5" s="53"/>
      <c r="G5" s="53"/>
      <c r="H5" s="53"/>
      <c r="I5" s="53"/>
      <c r="J5" s="53"/>
      <c r="K5" s="53"/>
      <c r="L5" s="60"/>
      <c r="M5" s="53"/>
      <c r="N5" s="53"/>
      <c r="O5" s="53"/>
    </row>
    <row r="6" spans="1:18" s="2" customFormat="1" ht="25.5" customHeight="1" x14ac:dyDescent="0.25">
      <c r="A6" s="105">
        <v>1</v>
      </c>
      <c r="B6" s="117" t="s">
        <v>128</v>
      </c>
      <c r="C6" s="118">
        <v>1</v>
      </c>
      <c r="D6" s="118">
        <v>1</v>
      </c>
      <c r="E6" s="118">
        <v>0</v>
      </c>
      <c r="F6" s="118">
        <v>0</v>
      </c>
      <c r="G6" s="118">
        <v>1</v>
      </c>
      <c r="H6" s="118">
        <v>0</v>
      </c>
      <c r="I6" s="118">
        <v>0</v>
      </c>
      <c r="J6" s="118">
        <v>0</v>
      </c>
      <c r="K6" s="118">
        <v>0</v>
      </c>
      <c r="L6" s="118">
        <v>0</v>
      </c>
      <c r="M6" s="118">
        <v>0</v>
      </c>
      <c r="N6" s="118">
        <v>0</v>
      </c>
      <c r="O6" s="118">
        <v>0</v>
      </c>
    </row>
    <row r="7" spans="1:18" s="2" customFormat="1" ht="25.5" customHeight="1" x14ac:dyDescent="0.25">
      <c r="A7" s="119">
        <v>2</v>
      </c>
      <c r="B7" s="117" t="s">
        <v>129</v>
      </c>
      <c r="C7" s="118">
        <v>26</v>
      </c>
      <c r="D7" s="118">
        <v>25</v>
      </c>
      <c r="E7" s="118">
        <v>0</v>
      </c>
      <c r="F7" s="118">
        <v>0</v>
      </c>
      <c r="G7" s="118">
        <v>26</v>
      </c>
      <c r="H7" s="118">
        <v>2</v>
      </c>
      <c r="I7" s="118">
        <v>0</v>
      </c>
      <c r="J7" s="118">
        <v>0</v>
      </c>
      <c r="K7" s="118">
        <v>0</v>
      </c>
      <c r="L7" s="118">
        <v>0</v>
      </c>
      <c r="M7" s="118">
        <v>1</v>
      </c>
      <c r="N7" s="118">
        <v>0</v>
      </c>
      <c r="O7" s="118">
        <v>13</v>
      </c>
    </row>
    <row r="8" spans="1:18" s="2" customFormat="1" ht="25.5" customHeight="1" x14ac:dyDescent="0.25">
      <c r="A8" s="105">
        <v>3</v>
      </c>
      <c r="B8" s="117" t="s">
        <v>130</v>
      </c>
      <c r="C8" s="118">
        <v>5</v>
      </c>
      <c r="D8" s="118"/>
      <c r="E8" s="118">
        <v>1</v>
      </c>
      <c r="F8" s="118"/>
      <c r="G8" s="118">
        <v>5</v>
      </c>
      <c r="H8" s="118"/>
      <c r="I8" s="118"/>
      <c r="J8" s="118"/>
      <c r="K8" s="118"/>
      <c r="L8" s="118"/>
      <c r="M8" s="118">
        <v>1</v>
      </c>
      <c r="N8" s="118"/>
      <c r="O8" s="118"/>
    </row>
    <row r="9" spans="1:18" s="2" customFormat="1" ht="25.5" customHeight="1" x14ac:dyDescent="0.25">
      <c r="A9" s="119">
        <v>4</v>
      </c>
      <c r="B9" s="117" t="s">
        <v>131</v>
      </c>
      <c r="C9" s="118">
        <v>8</v>
      </c>
      <c r="D9" s="118">
        <v>1</v>
      </c>
      <c r="E9" s="118">
        <v>3</v>
      </c>
      <c r="F9" s="118"/>
      <c r="G9" s="118">
        <v>8</v>
      </c>
      <c r="H9" s="118">
        <v>1</v>
      </c>
      <c r="I9" s="118"/>
      <c r="J9" s="118"/>
      <c r="K9" s="118"/>
      <c r="L9" s="118"/>
      <c r="M9" s="118">
        <v>2</v>
      </c>
      <c r="N9" s="118"/>
      <c r="O9" s="118"/>
    </row>
    <row r="10" spans="1:18" s="120" customFormat="1" ht="25.5" customHeight="1" x14ac:dyDescent="0.25">
      <c r="A10" s="105">
        <v>5</v>
      </c>
      <c r="B10" s="117" t="s">
        <v>132</v>
      </c>
      <c r="C10" s="118">
        <v>4</v>
      </c>
      <c r="D10" s="118">
        <v>4</v>
      </c>
      <c r="E10" s="118">
        <v>0</v>
      </c>
      <c r="F10" s="118">
        <v>0</v>
      </c>
      <c r="G10" s="118">
        <v>4</v>
      </c>
      <c r="H10" s="118">
        <v>0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</row>
    <row r="11" spans="1:18" s="120" customFormat="1" ht="25.5" customHeight="1" x14ac:dyDescent="0.25">
      <c r="A11" s="119">
        <v>6</v>
      </c>
      <c r="B11" s="117" t="s">
        <v>133</v>
      </c>
      <c r="C11" s="105">
        <v>14</v>
      </c>
      <c r="D11" s="105">
        <v>6</v>
      </c>
      <c r="E11" s="105">
        <v>4</v>
      </c>
      <c r="F11" s="105">
        <v>0</v>
      </c>
      <c r="G11" s="105">
        <v>8</v>
      </c>
      <c r="H11" s="111">
        <v>2</v>
      </c>
      <c r="I11" s="111">
        <v>0</v>
      </c>
      <c r="J11" s="105">
        <v>0</v>
      </c>
      <c r="K11" s="111">
        <v>0</v>
      </c>
      <c r="L11" s="111">
        <v>0</v>
      </c>
      <c r="M11" s="111">
        <v>3</v>
      </c>
      <c r="N11" s="105">
        <v>0</v>
      </c>
      <c r="O11" s="105">
        <v>0</v>
      </c>
    </row>
    <row r="12" spans="1:18" s="2" customFormat="1" ht="25.5" customHeight="1" x14ac:dyDescent="0.25">
      <c r="A12" s="105">
        <v>7</v>
      </c>
      <c r="B12" s="117" t="s">
        <v>134</v>
      </c>
      <c r="C12" s="118">
        <v>5</v>
      </c>
      <c r="D12" s="118"/>
      <c r="E12" s="118">
        <v>1</v>
      </c>
      <c r="F12" s="118"/>
      <c r="G12" s="118">
        <v>5</v>
      </c>
      <c r="H12" s="118">
        <v>1</v>
      </c>
      <c r="I12" s="118"/>
      <c r="J12" s="118"/>
      <c r="K12" s="118"/>
      <c r="L12" s="118"/>
      <c r="M12" s="118">
        <v>2</v>
      </c>
      <c r="N12" s="118">
        <v>1</v>
      </c>
      <c r="O12" s="118"/>
    </row>
    <row r="13" spans="1:18" s="2" customFormat="1" ht="25.5" customHeight="1" x14ac:dyDescent="0.25">
      <c r="A13" s="119">
        <v>8</v>
      </c>
      <c r="B13" s="117" t="s">
        <v>135</v>
      </c>
      <c r="C13" s="118">
        <v>11</v>
      </c>
      <c r="D13" s="118">
        <v>3</v>
      </c>
      <c r="E13" s="118">
        <v>2</v>
      </c>
      <c r="F13" s="118">
        <v>0</v>
      </c>
      <c r="G13" s="118">
        <v>6</v>
      </c>
      <c r="H13" s="118">
        <v>0</v>
      </c>
      <c r="I13" s="118">
        <v>0</v>
      </c>
      <c r="J13" s="118">
        <v>0</v>
      </c>
      <c r="K13" s="118">
        <v>0</v>
      </c>
      <c r="L13" s="118">
        <v>4</v>
      </c>
      <c r="M13" s="118">
        <v>1</v>
      </c>
      <c r="N13" s="118">
        <v>2</v>
      </c>
      <c r="O13" s="118">
        <v>0</v>
      </c>
    </row>
    <row r="14" spans="1:18" s="2" customFormat="1" ht="25.5" customHeight="1" x14ac:dyDescent="0.25">
      <c r="A14" s="105">
        <v>9</v>
      </c>
      <c r="B14" s="113" t="s">
        <v>136</v>
      </c>
      <c r="C14" s="123">
        <v>5</v>
      </c>
      <c r="D14" s="105">
        <v>2</v>
      </c>
      <c r="E14" s="105">
        <v>0</v>
      </c>
      <c r="F14" s="105">
        <v>0</v>
      </c>
      <c r="G14" s="105">
        <v>5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3</v>
      </c>
      <c r="N14" s="105">
        <v>4</v>
      </c>
      <c r="O14" s="105">
        <v>0</v>
      </c>
    </row>
    <row r="15" spans="1:18" s="2" customFormat="1" ht="25.5" customHeight="1" x14ac:dyDescent="0.25">
      <c r="A15" s="119">
        <v>10</v>
      </c>
      <c r="B15" s="117" t="s">
        <v>137</v>
      </c>
      <c r="C15" s="118">
        <v>1</v>
      </c>
      <c r="D15" s="118">
        <v>1</v>
      </c>
      <c r="E15" s="118"/>
      <c r="F15" s="118"/>
      <c r="G15" s="118">
        <v>1</v>
      </c>
      <c r="H15" s="118"/>
      <c r="I15" s="118"/>
      <c r="J15" s="118"/>
      <c r="K15" s="118"/>
      <c r="L15" s="118"/>
      <c r="M15" s="118"/>
      <c r="N15" s="118"/>
      <c r="O15" s="118"/>
    </row>
    <row r="16" spans="1:18" s="2" customFormat="1" ht="25.5" customHeight="1" x14ac:dyDescent="0.25">
      <c r="A16" s="105">
        <v>11</v>
      </c>
      <c r="B16" s="117" t="s">
        <v>138</v>
      </c>
      <c r="C16" s="118">
        <v>2</v>
      </c>
      <c r="D16" s="118">
        <v>2</v>
      </c>
      <c r="E16" s="118">
        <v>0</v>
      </c>
      <c r="F16" s="118">
        <v>0</v>
      </c>
      <c r="G16" s="118">
        <v>2</v>
      </c>
      <c r="H16" s="118">
        <v>0</v>
      </c>
      <c r="I16" s="118">
        <v>0</v>
      </c>
      <c r="J16" s="118">
        <v>0</v>
      </c>
      <c r="K16" s="118">
        <v>0</v>
      </c>
      <c r="L16" s="118">
        <v>0</v>
      </c>
      <c r="M16" s="118">
        <v>0</v>
      </c>
      <c r="N16" s="118">
        <v>0</v>
      </c>
      <c r="O16" s="118">
        <v>0</v>
      </c>
    </row>
    <row r="17" spans="1:18" s="2" customFormat="1" ht="25.5" customHeight="1" x14ac:dyDescent="0.25">
      <c r="A17" s="119">
        <v>12</v>
      </c>
      <c r="B17" s="117" t="s">
        <v>139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</row>
    <row r="18" spans="1:18" s="2" customFormat="1" ht="25.5" customHeight="1" x14ac:dyDescent="0.25">
      <c r="A18" s="105">
        <v>13</v>
      </c>
      <c r="B18" s="117" t="s">
        <v>152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</row>
    <row r="19" spans="1:18" s="17" customFormat="1" ht="24.75" customHeight="1" x14ac:dyDescent="0.3">
      <c r="A19" s="52"/>
      <c r="B19" s="58" t="s">
        <v>110</v>
      </c>
      <c r="C19" s="59">
        <f>SUM(C6:C18)</f>
        <v>82</v>
      </c>
      <c r="D19" s="59">
        <f t="shared" ref="D19:O19" si="0">SUM(D6:D18)</f>
        <v>45</v>
      </c>
      <c r="E19" s="59">
        <f t="shared" si="0"/>
        <v>11</v>
      </c>
      <c r="F19" s="59">
        <f t="shared" si="0"/>
        <v>0</v>
      </c>
      <c r="G19" s="59">
        <f t="shared" si="0"/>
        <v>71</v>
      </c>
      <c r="H19" s="59">
        <f t="shared" si="0"/>
        <v>6</v>
      </c>
      <c r="I19" s="59">
        <f t="shared" si="0"/>
        <v>0</v>
      </c>
      <c r="J19" s="59">
        <f t="shared" si="0"/>
        <v>0</v>
      </c>
      <c r="K19" s="59">
        <f t="shared" si="0"/>
        <v>0</v>
      </c>
      <c r="L19" s="59">
        <f t="shared" si="0"/>
        <v>4</v>
      </c>
      <c r="M19" s="59">
        <f t="shared" si="0"/>
        <v>13</v>
      </c>
      <c r="N19" s="59">
        <f t="shared" si="0"/>
        <v>7</v>
      </c>
      <c r="O19" s="59">
        <f t="shared" si="0"/>
        <v>13</v>
      </c>
    </row>
    <row r="21" spans="1:18" x14ac:dyDescent="0.3">
      <c r="C21" s="20"/>
      <c r="D21" s="20"/>
      <c r="E21" s="20"/>
      <c r="F21" s="20"/>
      <c r="G21" s="20"/>
      <c r="H21" s="20"/>
      <c r="I21" s="20"/>
      <c r="J21" s="20"/>
      <c r="K21" s="20"/>
      <c r="L21" s="64"/>
      <c r="M21" s="20"/>
      <c r="N21" s="20"/>
      <c r="O21" s="20"/>
      <c r="R21" s="15"/>
    </row>
    <row r="23" spans="1:18" x14ac:dyDescent="0.3">
      <c r="E23" s="20"/>
    </row>
  </sheetData>
  <mergeCells count="5">
    <mergeCell ref="A3:A4"/>
    <mergeCell ref="B3:B4"/>
    <mergeCell ref="C3:C4"/>
    <mergeCell ref="D3:O3"/>
    <mergeCell ref="A1:O1"/>
  </mergeCells>
  <pageMargins left="0.4" right="0.31496062992125984" top="0.55118110236220474" bottom="0.35433070866141736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19"/>
  <sheetViews>
    <sheetView topLeftCell="A3" workbookViewId="0">
      <selection activeCell="R17" sqref="R17"/>
    </sheetView>
  </sheetViews>
  <sheetFormatPr defaultColWidth="9.125" defaultRowHeight="18.75" x14ac:dyDescent="0.3"/>
  <cols>
    <col min="1" max="1" width="6.25" style="1" customWidth="1"/>
    <col min="2" max="2" width="19.25" style="1" customWidth="1"/>
    <col min="3" max="3" width="12.75" style="1" bestFit="1" customWidth="1"/>
    <col min="4" max="6" width="7.75" style="1" customWidth="1"/>
    <col min="7" max="7" width="8.875" style="1" customWidth="1"/>
    <col min="8" max="13" width="7.75" style="1" customWidth="1"/>
    <col min="14" max="14" width="8.125" style="1" customWidth="1"/>
    <col min="15" max="15" width="7.75" style="1" customWidth="1"/>
    <col min="16" max="16384" width="9.125" style="1"/>
  </cols>
  <sheetData>
    <row r="1" spans="1:15" x14ac:dyDescent="0.3">
      <c r="A1" s="235" t="s">
        <v>63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3" spans="1:15" ht="20.25" customHeight="1" x14ac:dyDescent="0.3">
      <c r="A3" s="288" t="s">
        <v>0</v>
      </c>
      <c r="B3" s="288" t="s">
        <v>10</v>
      </c>
      <c r="C3" s="288" t="s">
        <v>2</v>
      </c>
      <c r="D3" s="288" t="s">
        <v>57</v>
      </c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</row>
    <row r="4" spans="1:15" ht="93.75" customHeight="1" x14ac:dyDescent="0.3">
      <c r="A4" s="288"/>
      <c r="B4" s="288"/>
      <c r="C4" s="288"/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19</v>
      </c>
      <c r="M4" s="14" t="s">
        <v>20</v>
      </c>
      <c r="N4" s="14" t="s">
        <v>21</v>
      </c>
      <c r="O4" s="14" t="s">
        <v>22</v>
      </c>
    </row>
    <row r="5" spans="1:15" s="17" customFormat="1" ht="39.75" customHeight="1" x14ac:dyDescent="0.3">
      <c r="A5" s="62" t="s">
        <v>56</v>
      </c>
      <c r="B5" s="58" t="s">
        <v>109</v>
      </c>
      <c r="C5" s="53"/>
      <c r="D5" s="53"/>
      <c r="E5" s="53"/>
      <c r="F5" s="53"/>
      <c r="G5" s="53"/>
      <c r="H5" s="53"/>
      <c r="I5" s="53"/>
      <c r="J5" s="53"/>
      <c r="K5" s="53"/>
      <c r="L5" s="60"/>
      <c r="M5" s="53"/>
      <c r="N5" s="53"/>
      <c r="O5" s="53"/>
    </row>
    <row r="6" spans="1:15" s="17" customFormat="1" ht="27.75" customHeight="1" x14ac:dyDescent="0.3">
      <c r="A6" s="74">
        <v>1</v>
      </c>
      <c r="B6" s="70" t="str">
        <f>'7.6'!B6</f>
        <v>Sáo Sào</v>
      </c>
      <c r="C6" s="71">
        <f>'7.6'!C6</f>
        <v>1</v>
      </c>
      <c r="D6" s="128">
        <f>'7.6'!D6/'7.7'!C6%</f>
        <v>100</v>
      </c>
      <c r="E6" s="128">
        <f>'7.6'!E6/'7.7'!C6%</f>
        <v>0</v>
      </c>
      <c r="F6" s="128">
        <f>'7.6'!F6/'7.7'!C6%</f>
        <v>0</v>
      </c>
      <c r="G6" s="128">
        <f>'7.6'!G6/'7.7'!C6%</f>
        <v>100</v>
      </c>
      <c r="H6" s="128">
        <f>'7.6'!H6/'7.7'!C6%</f>
        <v>0</v>
      </c>
      <c r="I6" s="128">
        <f>'7.6'!I6/'7.7'!C6%</f>
        <v>0</v>
      </c>
      <c r="J6" s="128">
        <f>'7.6'!J6/'7.7'!C6%</f>
        <v>0</v>
      </c>
      <c r="K6" s="128">
        <f>'7.6'!K6/'7.7'!C6%</f>
        <v>0</v>
      </c>
      <c r="L6" s="128">
        <f>'7.6'!L6/'7.7'!C6%</f>
        <v>0</v>
      </c>
      <c r="M6" s="128">
        <f>'7.6'!M6/'7.7'!C6%</f>
        <v>0</v>
      </c>
      <c r="N6" s="128">
        <f>'7.6'!N6/'7.7'!C6%</f>
        <v>0</v>
      </c>
      <c r="O6" s="128">
        <f>'7.6'!O6/'7.7'!C6%</f>
        <v>0</v>
      </c>
    </row>
    <row r="7" spans="1:15" s="17" customFormat="1" ht="27.75" customHeight="1" x14ac:dyDescent="0.3">
      <c r="A7" s="85">
        <v>2</v>
      </c>
      <c r="B7" s="70" t="str">
        <f>'7.6'!B7</f>
        <v>Nà kéo</v>
      </c>
      <c r="C7" s="71">
        <f>'7.6'!C7</f>
        <v>26</v>
      </c>
      <c r="D7" s="128">
        <f>'7.6'!D7/'7.7'!C7%</f>
        <v>96.153846153846146</v>
      </c>
      <c r="E7" s="128">
        <f>'7.6'!E7/'7.7'!C7%</f>
        <v>0</v>
      </c>
      <c r="F7" s="128">
        <f>'7.6'!F7/'7.7'!C7%</f>
        <v>0</v>
      </c>
      <c r="G7" s="128">
        <f>'7.6'!G7/'7.7'!C7%</f>
        <v>100</v>
      </c>
      <c r="H7" s="128">
        <f>'7.6'!H7/'7.7'!C7%</f>
        <v>7.6923076923076916</v>
      </c>
      <c r="I7" s="128">
        <f>'7.6'!I7/'7.7'!C7%</f>
        <v>0</v>
      </c>
      <c r="J7" s="128">
        <f>'7.6'!J7/'7.7'!C7%</f>
        <v>0</v>
      </c>
      <c r="K7" s="128">
        <f>'7.6'!K7/'7.7'!C7%</f>
        <v>0</v>
      </c>
      <c r="L7" s="128">
        <f>'7.6'!L7/'7.7'!C7%</f>
        <v>0</v>
      </c>
      <c r="M7" s="128">
        <f>'7.6'!M7/'7.7'!C7%</f>
        <v>3.8461538461538458</v>
      </c>
      <c r="N7" s="128">
        <f>'7.6'!N7/'7.7'!C7%</f>
        <v>0</v>
      </c>
      <c r="O7" s="128">
        <f>'7.6'!O7/'7.7'!C7%</f>
        <v>50</v>
      </c>
    </row>
    <row r="8" spans="1:15" s="17" customFormat="1" ht="27.75" customHeight="1" x14ac:dyDescent="0.3">
      <c r="A8" s="74">
        <v>3</v>
      </c>
      <c r="B8" s="70" t="str">
        <f>'7.6'!B8</f>
        <v>Nà Ngần</v>
      </c>
      <c r="C8" s="71">
        <f>'7.6'!C8</f>
        <v>5</v>
      </c>
      <c r="D8" s="128">
        <f>'7.6'!D8/'7.7'!C8%</f>
        <v>0</v>
      </c>
      <c r="E8" s="128">
        <f>'7.6'!E8/'7.7'!C8%</f>
        <v>20</v>
      </c>
      <c r="F8" s="128">
        <f>'7.6'!F8/'7.7'!C8%</f>
        <v>0</v>
      </c>
      <c r="G8" s="128">
        <f>'7.6'!G8/'7.7'!C8%</f>
        <v>100</v>
      </c>
      <c r="H8" s="128">
        <f>'7.6'!H8/'7.7'!C8%</f>
        <v>0</v>
      </c>
      <c r="I8" s="128">
        <f>'7.6'!I8/'7.7'!C8%</f>
        <v>0</v>
      </c>
      <c r="J8" s="128">
        <f>'7.6'!J8/'7.7'!C8%</f>
        <v>0</v>
      </c>
      <c r="K8" s="128">
        <f>'7.6'!K8/'7.7'!C8%</f>
        <v>0</v>
      </c>
      <c r="L8" s="128">
        <f>'7.6'!L8/'7.7'!C8%</f>
        <v>0</v>
      </c>
      <c r="M8" s="128">
        <f>'7.6'!M8/'7.7'!C8%</f>
        <v>20</v>
      </c>
      <c r="N8" s="128">
        <f>'7.6'!N8/'7.7'!C8%</f>
        <v>0</v>
      </c>
      <c r="O8" s="128">
        <f>'7.6'!O8/'7.7'!C8%</f>
        <v>0</v>
      </c>
    </row>
    <row r="9" spans="1:15" s="17" customFormat="1" ht="27.75" customHeight="1" x14ac:dyDescent="0.3">
      <c r="A9" s="85">
        <v>4</v>
      </c>
      <c r="B9" s="70" t="str">
        <f>'7.6'!B9</f>
        <v>Pù Áng</v>
      </c>
      <c r="C9" s="71">
        <f>'7.6'!C9</f>
        <v>8</v>
      </c>
      <c r="D9" s="128">
        <f>'7.6'!D9/'7.7'!C9%</f>
        <v>12.5</v>
      </c>
      <c r="E9" s="128">
        <f>'7.6'!E9/'7.7'!C9%</f>
        <v>37.5</v>
      </c>
      <c r="F9" s="128">
        <f>'7.6'!F9/'7.7'!C9%</f>
        <v>0</v>
      </c>
      <c r="G9" s="128">
        <f>'7.6'!G9/'7.7'!C9%</f>
        <v>100</v>
      </c>
      <c r="H9" s="128">
        <f>'7.6'!H9/'7.7'!C9%</f>
        <v>12.5</v>
      </c>
      <c r="I9" s="128">
        <f>'7.6'!I9/'7.7'!C9%</f>
        <v>0</v>
      </c>
      <c r="J9" s="128">
        <f>'7.6'!J9/'7.7'!C9%</f>
        <v>0</v>
      </c>
      <c r="K9" s="128">
        <f>'7.6'!K9/'7.7'!C9%</f>
        <v>0</v>
      </c>
      <c r="L9" s="128">
        <f>'7.6'!L9/'7.7'!C9%</f>
        <v>0</v>
      </c>
      <c r="M9" s="128">
        <f>'7.6'!M9/'7.7'!C9%</f>
        <v>25</v>
      </c>
      <c r="N9" s="128">
        <f>'7.6'!N9/'7.7'!C9%</f>
        <v>0</v>
      </c>
      <c r="O9" s="128">
        <f>'7.6'!O9/'7.7'!C9%</f>
        <v>0</v>
      </c>
    </row>
    <row r="10" spans="1:15" s="17" customFormat="1" ht="27.75" customHeight="1" x14ac:dyDescent="0.3">
      <c r="A10" s="74">
        <v>5</v>
      </c>
      <c r="B10" s="70" t="str">
        <f>'7.6'!B10</f>
        <v>Bằng Lãng</v>
      </c>
      <c r="C10" s="71">
        <f>'7.6'!C10</f>
        <v>4</v>
      </c>
      <c r="D10" s="128">
        <f>'7.6'!D10/'7.7'!C10%</f>
        <v>100</v>
      </c>
      <c r="E10" s="128">
        <f>'7.6'!E10/'7.7'!C10%</f>
        <v>0</v>
      </c>
      <c r="F10" s="128">
        <f>'7.6'!F10/'7.7'!C10%</f>
        <v>0</v>
      </c>
      <c r="G10" s="128">
        <f>'7.6'!G10/'7.7'!C10%</f>
        <v>100</v>
      </c>
      <c r="H10" s="128">
        <f>'7.6'!H10/'7.7'!C10%</f>
        <v>0</v>
      </c>
      <c r="I10" s="128">
        <f>'7.6'!I10/'7.7'!C10%</f>
        <v>0</v>
      </c>
      <c r="J10" s="128">
        <f>'7.6'!J10/'7.7'!C10%</f>
        <v>0</v>
      </c>
      <c r="K10" s="128">
        <f>'7.6'!K10/'7.7'!C10%</f>
        <v>0</v>
      </c>
      <c r="L10" s="128">
        <f>'7.6'!L10/'7.7'!C10%</f>
        <v>0</v>
      </c>
      <c r="M10" s="128">
        <f>'7.6'!M10/'7.7'!C10%</f>
        <v>0</v>
      </c>
      <c r="N10" s="128">
        <f>'7.6'!N10/'7.7'!C10%</f>
        <v>0</v>
      </c>
      <c r="O10" s="128">
        <f>'7.6'!O10/'7.7'!C10%</f>
        <v>0</v>
      </c>
    </row>
    <row r="11" spans="1:15" s="17" customFormat="1" ht="27.75" customHeight="1" x14ac:dyDescent="0.3">
      <c r="A11" s="85">
        <v>6</v>
      </c>
      <c r="B11" s="70" t="str">
        <f>'7.6'!B11</f>
        <v>Thuận Hưng</v>
      </c>
      <c r="C11" s="71">
        <f>'7.6'!C11</f>
        <v>14</v>
      </c>
      <c r="D11" s="128">
        <f>'7.6'!D11/'7.7'!C11%</f>
        <v>42.857142857142854</v>
      </c>
      <c r="E11" s="128">
        <f>'7.6'!E11/'7.7'!C11%</f>
        <v>28.571428571428569</v>
      </c>
      <c r="F11" s="128">
        <f>'7.6'!F11/'7.7'!C11%</f>
        <v>0</v>
      </c>
      <c r="G11" s="128">
        <f>'7.6'!G11/'7.7'!C11%</f>
        <v>57.142857142857139</v>
      </c>
      <c r="H11" s="128">
        <f>'7.6'!H11/'7.7'!C11%</f>
        <v>14.285714285714285</v>
      </c>
      <c r="I11" s="128">
        <f>'7.6'!I11/'7.7'!C11%</f>
        <v>0</v>
      </c>
      <c r="J11" s="128">
        <f>'7.6'!J11/'7.7'!C11%</f>
        <v>0</v>
      </c>
      <c r="K11" s="128">
        <f>'7.6'!K11/'7.7'!C11%</f>
        <v>0</v>
      </c>
      <c r="L11" s="128">
        <f>'7.6'!L11/'7.7'!C11%</f>
        <v>0</v>
      </c>
      <c r="M11" s="128">
        <f>'7.6'!M11/'7.7'!C11%</f>
        <v>21.428571428571427</v>
      </c>
      <c r="N11" s="128">
        <f>'7.6'!N11/'7.7'!C11%</f>
        <v>0</v>
      </c>
      <c r="O11" s="128">
        <f>'7.6'!O11/'7.7'!C11%</f>
        <v>0</v>
      </c>
    </row>
    <row r="12" spans="1:15" s="17" customFormat="1" ht="27.75" customHeight="1" x14ac:dyDescent="0.3">
      <c r="A12" s="74">
        <v>7</v>
      </c>
      <c r="B12" s="70" t="str">
        <f>'7.6'!B12</f>
        <v>Nà Pò</v>
      </c>
      <c r="C12" s="71">
        <f>'7.6'!C12</f>
        <v>5</v>
      </c>
      <c r="D12" s="128">
        <f>'7.6'!D12/'7.7'!C12%</f>
        <v>0</v>
      </c>
      <c r="E12" s="128">
        <f>'7.6'!E12/'7.7'!C12%</f>
        <v>20</v>
      </c>
      <c r="F12" s="128">
        <f>'7.6'!F12/'7.7'!C12%</f>
        <v>0</v>
      </c>
      <c r="G12" s="128">
        <f>'7.6'!G12/'7.7'!C12%</f>
        <v>100</v>
      </c>
      <c r="H12" s="128">
        <f>'7.6'!H12/'7.7'!C12%</f>
        <v>20</v>
      </c>
      <c r="I12" s="128">
        <f>'7.6'!I12/'7.7'!C12%</f>
        <v>0</v>
      </c>
      <c r="J12" s="128">
        <f>'7.6'!J12/'7.7'!C12%</f>
        <v>0</v>
      </c>
      <c r="K12" s="128">
        <f>'7.6'!K12/'7.7'!C12%</f>
        <v>0</v>
      </c>
      <c r="L12" s="128">
        <f>'7.6'!L12/'7.7'!C12%</f>
        <v>0</v>
      </c>
      <c r="M12" s="128">
        <f>'7.6'!M12/'7.7'!C12%</f>
        <v>40</v>
      </c>
      <c r="N12" s="128">
        <f>'7.6'!N12/'7.7'!C12%</f>
        <v>20</v>
      </c>
      <c r="O12" s="128">
        <f>'7.6'!O12/'7.7'!C12%</f>
        <v>0</v>
      </c>
    </row>
    <row r="13" spans="1:15" s="17" customFormat="1" ht="27.75" customHeight="1" x14ac:dyDescent="0.3">
      <c r="A13" s="85">
        <v>8</v>
      </c>
      <c r="B13" s="70" t="str">
        <f>'7.6'!B13</f>
        <v>Ma Nòn</v>
      </c>
      <c r="C13" s="71">
        <f>'7.6'!C13</f>
        <v>11</v>
      </c>
      <c r="D13" s="128">
        <f>'7.6'!D13/'7.7'!C13%</f>
        <v>27.272727272727273</v>
      </c>
      <c r="E13" s="128">
        <f>'7.6'!E13/'7.7'!C13%</f>
        <v>18.181818181818183</v>
      </c>
      <c r="F13" s="128">
        <f>'7.6'!F13/'7.7'!C13%</f>
        <v>0</v>
      </c>
      <c r="G13" s="128">
        <f>'7.6'!G13/'7.7'!C13%</f>
        <v>54.545454545454547</v>
      </c>
      <c r="H13" s="128">
        <f>'7.6'!H13/'7.7'!C13%</f>
        <v>0</v>
      </c>
      <c r="I13" s="128">
        <f>'7.6'!I13/'7.7'!C13%</f>
        <v>0</v>
      </c>
      <c r="J13" s="128">
        <f>'7.6'!J13/'7.7'!C13%</f>
        <v>0</v>
      </c>
      <c r="K13" s="128">
        <f>'7.6'!K13/'7.7'!C13%</f>
        <v>0</v>
      </c>
      <c r="L13" s="128">
        <f>'7.6'!L13/'7.7'!C13%</f>
        <v>36.363636363636367</v>
      </c>
      <c r="M13" s="128">
        <f>'7.6'!M13/'7.7'!C13%</f>
        <v>9.0909090909090917</v>
      </c>
      <c r="N13" s="128">
        <f>'7.6'!N13/'7.7'!C13%</f>
        <v>18.181818181818183</v>
      </c>
      <c r="O13" s="128">
        <f>'7.6'!O13/'7.7'!C13%</f>
        <v>0</v>
      </c>
    </row>
    <row r="14" spans="1:15" s="17" customFormat="1" ht="27.75" customHeight="1" x14ac:dyDescent="0.3">
      <c r="A14" s="74">
        <v>9</v>
      </c>
      <c r="B14" s="70" t="str">
        <f>'7.6'!B14</f>
        <v>Cốc Lùng</v>
      </c>
      <c r="C14" s="71">
        <f>'7.6'!C14</f>
        <v>5</v>
      </c>
      <c r="D14" s="128">
        <f>'7.6'!D14/'7.7'!C14%</f>
        <v>40</v>
      </c>
      <c r="E14" s="128">
        <f>'7.6'!E14/'7.7'!C14%</f>
        <v>0</v>
      </c>
      <c r="F14" s="128">
        <f>'7.6'!F14/'7.7'!C14%</f>
        <v>0</v>
      </c>
      <c r="G14" s="128">
        <f>'7.6'!G14/'7.7'!C14%</f>
        <v>100</v>
      </c>
      <c r="H14" s="128">
        <f>'7.6'!H14/'7.7'!C14%</f>
        <v>0</v>
      </c>
      <c r="I14" s="128">
        <f>'7.6'!I14/'7.7'!C14%</f>
        <v>0</v>
      </c>
      <c r="J14" s="128">
        <f>'7.6'!J14/'7.7'!C14%</f>
        <v>0</v>
      </c>
      <c r="K14" s="128">
        <f>'7.6'!K14/'7.7'!C14%</f>
        <v>0</v>
      </c>
      <c r="L14" s="128">
        <f>'7.6'!L14/'7.7'!C14%</f>
        <v>0</v>
      </c>
      <c r="M14" s="128">
        <f>'7.6'!M14/'7.7'!C14%</f>
        <v>60</v>
      </c>
      <c r="N14" s="128">
        <f>'7.6'!N14/'7.7'!C14%</f>
        <v>80</v>
      </c>
      <c r="O14" s="128">
        <f>'7.6'!O14/'7.7'!C14%</f>
        <v>0</v>
      </c>
    </row>
    <row r="15" spans="1:15" s="17" customFormat="1" ht="27.75" customHeight="1" x14ac:dyDescent="0.3">
      <c r="A15" s="85">
        <v>10</v>
      </c>
      <c r="B15" s="70" t="str">
        <f>'7.6'!B15</f>
        <v>Pác Đa</v>
      </c>
      <c r="C15" s="71">
        <f>'7.6'!C15</f>
        <v>1</v>
      </c>
      <c r="D15" s="128">
        <f>'7.6'!D15/'7.7'!C15%</f>
        <v>100</v>
      </c>
      <c r="E15" s="128">
        <f>'7.6'!E15/'7.7'!C15%</f>
        <v>0</v>
      </c>
      <c r="F15" s="128">
        <f>'7.6'!F15/'7.7'!C15%</f>
        <v>0</v>
      </c>
      <c r="G15" s="128">
        <f>'7.6'!G15/'7.7'!C15%</f>
        <v>100</v>
      </c>
      <c r="H15" s="128">
        <f>'7.6'!H15/'7.7'!C15%</f>
        <v>0</v>
      </c>
      <c r="I15" s="128">
        <f>'7.6'!I15/'7.7'!C15%</f>
        <v>0</v>
      </c>
      <c r="J15" s="128">
        <f>'7.6'!J15/'7.7'!C15%</f>
        <v>0</v>
      </c>
      <c r="K15" s="128">
        <f>'7.6'!K15/'7.7'!C15%</f>
        <v>0</v>
      </c>
      <c r="L15" s="128">
        <f>'7.6'!L15/'7.7'!C15%</f>
        <v>0</v>
      </c>
      <c r="M15" s="128">
        <f>'7.6'!M15/'7.7'!C15%</f>
        <v>0</v>
      </c>
      <c r="N15" s="128">
        <f>'7.6'!N15/'7.7'!C15%</f>
        <v>0</v>
      </c>
      <c r="O15" s="128">
        <f>'7.6'!O15/'7.7'!C15%</f>
        <v>0</v>
      </c>
    </row>
    <row r="16" spans="1:15" s="17" customFormat="1" ht="27.75" customHeight="1" x14ac:dyDescent="0.3">
      <c r="A16" s="74">
        <v>11</v>
      </c>
      <c r="B16" s="70" t="str">
        <f>'7.6'!B16</f>
        <v>Khau Liêu</v>
      </c>
      <c r="C16" s="71">
        <f>'7.6'!C16</f>
        <v>2</v>
      </c>
      <c r="D16" s="128">
        <f>'7.6'!D16/'7.7'!C16%</f>
        <v>100</v>
      </c>
      <c r="E16" s="128">
        <f>'7.6'!E16/'7.7'!C16%</f>
        <v>0</v>
      </c>
      <c r="F16" s="128">
        <f>'7.6'!F16/'7.7'!C16%</f>
        <v>0</v>
      </c>
      <c r="G16" s="128">
        <f>'7.6'!G16/'7.7'!C16%</f>
        <v>100</v>
      </c>
      <c r="H16" s="128">
        <f>'7.6'!H16/'7.7'!C16%</f>
        <v>0</v>
      </c>
      <c r="I16" s="128">
        <f>'7.6'!I16/'7.7'!C16%</f>
        <v>0</v>
      </c>
      <c r="J16" s="128">
        <f>'7.6'!J16/'7.7'!C16%</f>
        <v>0</v>
      </c>
      <c r="K16" s="128">
        <f>'7.6'!K16/'7.7'!C16%</f>
        <v>0</v>
      </c>
      <c r="L16" s="128">
        <f>'7.6'!L16/'7.7'!C16%</f>
        <v>0</v>
      </c>
      <c r="M16" s="128">
        <f>'7.6'!M16/'7.7'!C16%</f>
        <v>0</v>
      </c>
      <c r="N16" s="128">
        <f>'7.6'!N16/'7.7'!C16%</f>
        <v>0</v>
      </c>
      <c r="O16" s="128">
        <f>'7.6'!O16/'7.7'!C16%</f>
        <v>0</v>
      </c>
    </row>
    <row r="17" spans="1:15" s="17" customFormat="1" ht="27.75" customHeight="1" x14ac:dyDescent="0.3">
      <c r="A17" s="85">
        <v>12</v>
      </c>
      <c r="B17" s="70" t="str">
        <f>'7.6'!B17</f>
        <v>Pù Pioót</v>
      </c>
      <c r="C17" s="71">
        <f>'7.6'!C17</f>
        <v>0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</row>
    <row r="18" spans="1:15" s="17" customFormat="1" ht="27.75" customHeight="1" x14ac:dyDescent="0.3">
      <c r="A18" s="74">
        <v>13</v>
      </c>
      <c r="B18" s="70" t="str">
        <f>'7.6'!B18</f>
        <v>Slam Coóc</v>
      </c>
      <c r="C18" s="71">
        <f>'7.6'!C18</f>
        <v>0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</row>
    <row r="19" spans="1:15" s="17" customFormat="1" ht="24.75" customHeight="1" x14ac:dyDescent="0.3">
      <c r="A19" s="52"/>
      <c r="B19" s="58" t="s">
        <v>110</v>
      </c>
      <c r="C19" s="129">
        <f>'7.6'!C19</f>
        <v>82</v>
      </c>
      <c r="D19" s="130">
        <f>'7.6'!D19/'7.7'!C19%</f>
        <v>54.878048780487809</v>
      </c>
      <c r="E19" s="130">
        <f>'7.6'!E19/'7.7'!C19%</f>
        <v>13.414634146341465</v>
      </c>
      <c r="F19" s="130">
        <f>'7.6'!F19/'7.7'!C19%</f>
        <v>0</v>
      </c>
      <c r="G19" s="130">
        <f>'7.6'!G19/'7.7'!C19%</f>
        <v>86.585365853658544</v>
      </c>
      <c r="H19" s="130">
        <f>'7.6'!H19/'7.7'!C19%</f>
        <v>7.3170731707317076</v>
      </c>
      <c r="I19" s="130">
        <f>'7.6'!I19/'7.7'!C19%</f>
        <v>0</v>
      </c>
      <c r="J19" s="130">
        <f>'7.6'!J19/'7.7'!C19%</f>
        <v>0</v>
      </c>
      <c r="K19" s="130">
        <f>'7.6'!K19/'7.7'!C19%</f>
        <v>0</v>
      </c>
      <c r="L19" s="130">
        <f>'7.6'!L19/'7.7'!C19%</f>
        <v>4.8780487804878048</v>
      </c>
      <c r="M19" s="130">
        <f>'7.6'!M19/'7.7'!C19%</f>
        <v>15.853658536585368</v>
      </c>
      <c r="N19" s="130">
        <f>'7.6'!N19/'7.7'!C19%</f>
        <v>8.536585365853659</v>
      </c>
      <c r="O19" s="130">
        <f>'7.6'!O19/'7.7'!C19%</f>
        <v>15.853658536585368</v>
      </c>
    </row>
  </sheetData>
  <mergeCells count="5">
    <mergeCell ref="A3:A4"/>
    <mergeCell ref="B3:B4"/>
    <mergeCell ref="C3:C4"/>
    <mergeCell ref="D3:O3"/>
    <mergeCell ref="A1:O1"/>
  </mergeCells>
  <pageMargins left="0.51181102362204722" right="0.31496062992125984" top="0.55118110236220474" bottom="0.35433070866141736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F37"/>
  <sheetViews>
    <sheetView zoomScaleNormal="100" workbookViewId="0">
      <selection activeCell="I18" sqref="I18"/>
    </sheetView>
  </sheetViews>
  <sheetFormatPr defaultColWidth="9.125" defaultRowHeight="18.75" x14ac:dyDescent="0.3"/>
  <cols>
    <col min="1" max="1" width="5.25" style="17" customWidth="1"/>
    <col min="2" max="2" width="16.625" style="17" customWidth="1"/>
    <col min="3" max="3" width="10.875" style="135" customWidth="1"/>
    <col min="4" max="4" width="12.125" style="17" customWidth="1"/>
    <col min="5" max="5" width="10.25" style="17" customWidth="1"/>
    <col min="6" max="7" width="9.625" style="17" customWidth="1"/>
    <col min="8" max="8" width="9.625" style="46" customWidth="1"/>
    <col min="9" max="9" width="9.625" style="31" customWidth="1"/>
    <col min="10" max="13" width="9.625" style="17" customWidth="1"/>
    <col min="14" max="16384" width="9.125" style="17"/>
  </cols>
  <sheetData>
    <row r="1" spans="1:32" x14ac:dyDescent="0.3">
      <c r="A1" s="286" t="s">
        <v>64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32" x14ac:dyDescent="0.3">
      <c r="A2" s="35"/>
      <c r="B2" s="35"/>
      <c r="C2" s="133"/>
      <c r="D2" s="35"/>
      <c r="E2" s="35"/>
      <c r="F2" s="35"/>
      <c r="G2" s="35"/>
      <c r="H2" s="35"/>
      <c r="I2" s="35"/>
      <c r="J2" s="35"/>
      <c r="K2" s="35"/>
    </row>
    <row r="3" spans="1:32" s="36" customFormat="1" ht="18.75" customHeight="1" x14ac:dyDescent="0.25">
      <c r="A3" s="285" t="s">
        <v>0</v>
      </c>
      <c r="B3" s="285" t="s">
        <v>58</v>
      </c>
      <c r="C3" s="285" t="s">
        <v>8</v>
      </c>
      <c r="D3" s="285" t="s">
        <v>25</v>
      </c>
      <c r="E3" s="285" t="s">
        <v>26</v>
      </c>
      <c r="F3" s="292" t="s">
        <v>27</v>
      </c>
      <c r="G3" s="292"/>
      <c r="H3" s="292"/>
      <c r="I3" s="292"/>
      <c r="J3" s="292"/>
      <c r="K3" s="292"/>
      <c r="L3" s="292"/>
      <c r="M3" s="292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32" s="36" customFormat="1" ht="110.25" customHeight="1" x14ac:dyDescent="0.25">
      <c r="A4" s="285"/>
      <c r="B4" s="285"/>
      <c r="C4" s="285"/>
      <c r="D4" s="285"/>
      <c r="E4" s="285"/>
      <c r="F4" s="39" t="s">
        <v>1</v>
      </c>
      <c r="G4" s="39" t="s">
        <v>2</v>
      </c>
      <c r="H4" s="40" t="s">
        <v>70</v>
      </c>
      <c r="I4" s="40" t="s">
        <v>71</v>
      </c>
      <c r="J4" s="39" t="s">
        <v>72</v>
      </c>
      <c r="K4" s="39" t="s">
        <v>69</v>
      </c>
      <c r="L4" s="39" t="s">
        <v>73</v>
      </c>
      <c r="M4" s="39" t="s">
        <v>74</v>
      </c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32" s="36" customFormat="1" ht="31.5" customHeight="1" x14ac:dyDescent="0.25">
      <c r="A5" s="38" t="s">
        <v>6</v>
      </c>
      <c r="B5" s="38" t="s">
        <v>7</v>
      </c>
      <c r="C5" s="86" t="s">
        <v>28</v>
      </c>
      <c r="D5" s="38">
        <v>1</v>
      </c>
      <c r="E5" s="38">
        <v>2</v>
      </c>
      <c r="F5" s="38">
        <v>3</v>
      </c>
      <c r="G5" s="38">
        <v>4</v>
      </c>
      <c r="H5" s="41">
        <v>5</v>
      </c>
      <c r="I5" s="33">
        <v>6</v>
      </c>
      <c r="J5" s="38">
        <v>7</v>
      </c>
      <c r="K5" s="38">
        <v>8</v>
      </c>
      <c r="L5" s="38">
        <v>9</v>
      </c>
      <c r="M5" s="38">
        <v>10</v>
      </c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</row>
    <row r="6" spans="1:32" s="114" customFormat="1" ht="17.25" customHeight="1" x14ac:dyDescent="0.25">
      <c r="A6" s="268" t="s">
        <v>56</v>
      </c>
      <c r="B6" s="291" t="s">
        <v>153</v>
      </c>
      <c r="C6" s="72" t="s">
        <v>9</v>
      </c>
      <c r="D6" s="131">
        <f>D8+D10+D12+D14+D16+D18+D20+D22+D24+D26+D28+D30+D32</f>
        <v>770</v>
      </c>
      <c r="E6" s="131">
        <f t="shared" ref="E6:M6" si="0">E8+E10+E12+E14+E16+E18+E20+E22+E24+E26+E28+E30+E32</f>
        <v>613</v>
      </c>
      <c r="F6" s="131">
        <f t="shared" si="0"/>
        <v>386</v>
      </c>
      <c r="G6" s="131">
        <f>G8+G10+G12+G14+G16+G18+G20+G22+G24+G26+G28+G30+G32</f>
        <v>82</v>
      </c>
      <c r="H6" s="131">
        <f t="shared" si="0"/>
        <v>386</v>
      </c>
      <c r="I6" s="131">
        <f t="shared" si="0"/>
        <v>82</v>
      </c>
      <c r="J6" s="131">
        <f t="shared" si="0"/>
        <v>2</v>
      </c>
      <c r="K6" s="131">
        <f t="shared" si="0"/>
        <v>0</v>
      </c>
      <c r="L6" s="131">
        <f t="shared" si="0"/>
        <v>2</v>
      </c>
      <c r="M6" s="131">
        <f t="shared" si="0"/>
        <v>1</v>
      </c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</row>
    <row r="7" spans="1:32" s="114" customFormat="1" ht="17.25" customHeight="1" x14ac:dyDescent="0.25">
      <c r="A7" s="268"/>
      <c r="B7" s="291"/>
      <c r="C7" s="72" t="s">
        <v>4</v>
      </c>
      <c r="D7" s="131">
        <f>D9+D11+D13+D15+D17+D19+D21+D23+D25+D27+D29+D31+D33</f>
        <v>3274</v>
      </c>
      <c r="E7" s="131">
        <f t="shared" ref="E7:M7" si="1">E9+E11+E13+E15+E17+E19+E21+E23+E25+E27+E29+E31+E33</f>
        <v>2603</v>
      </c>
      <c r="F7" s="131">
        <f>F9+F11+F13+F15+F17+F19+F21+F23+F25+F27+F29+F31+F33</f>
        <v>1642</v>
      </c>
      <c r="G7" s="131">
        <f t="shared" si="1"/>
        <v>362</v>
      </c>
      <c r="H7" s="131">
        <f t="shared" si="1"/>
        <v>1642</v>
      </c>
      <c r="I7" s="131">
        <f t="shared" si="1"/>
        <v>363</v>
      </c>
      <c r="J7" s="131">
        <f t="shared" si="1"/>
        <v>3</v>
      </c>
      <c r="K7" s="131">
        <f t="shared" si="1"/>
        <v>0</v>
      </c>
      <c r="L7" s="131">
        <f t="shared" si="1"/>
        <v>7</v>
      </c>
      <c r="M7" s="131">
        <f t="shared" si="1"/>
        <v>5</v>
      </c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</row>
    <row r="8" spans="1:32" s="114" customFormat="1" ht="17.25" customHeight="1" x14ac:dyDescent="0.25">
      <c r="A8" s="289">
        <v>1</v>
      </c>
      <c r="B8" s="289" t="s">
        <v>128</v>
      </c>
      <c r="C8" s="121" t="s">
        <v>9</v>
      </c>
      <c r="D8" s="190">
        <f>'7.1'!C9</f>
        <v>54</v>
      </c>
      <c r="E8" s="72">
        <v>54</v>
      </c>
      <c r="F8" s="72">
        <f>'7.2'!L9</f>
        <v>48</v>
      </c>
      <c r="G8" s="72">
        <f>'7.3'!L8</f>
        <v>1</v>
      </c>
      <c r="H8" s="72">
        <v>48</v>
      </c>
      <c r="I8" s="72">
        <v>1</v>
      </c>
      <c r="J8" s="115">
        <v>0</v>
      </c>
      <c r="K8" s="115">
        <v>0</v>
      </c>
      <c r="L8" s="115">
        <v>0</v>
      </c>
      <c r="M8" s="115">
        <v>0</v>
      </c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</row>
    <row r="9" spans="1:32" s="114" customFormat="1" ht="17.25" customHeight="1" x14ac:dyDescent="0.25">
      <c r="A9" s="290"/>
      <c r="B9" s="290"/>
      <c r="C9" s="121" t="s">
        <v>142</v>
      </c>
      <c r="D9" s="190">
        <f>'7.1'!D9</f>
        <v>265</v>
      </c>
      <c r="E9" s="72">
        <v>265</v>
      </c>
      <c r="F9" s="72">
        <f>'7.2'!L10</f>
        <v>238</v>
      </c>
      <c r="G9" s="72">
        <f>'7.3'!L9</f>
        <v>4</v>
      </c>
      <c r="H9" s="72">
        <v>238</v>
      </c>
      <c r="I9" s="72">
        <v>4</v>
      </c>
      <c r="J9" s="115">
        <v>0</v>
      </c>
      <c r="K9" s="115">
        <v>0</v>
      </c>
      <c r="L9" s="115">
        <v>0</v>
      </c>
      <c r="M9" s="115">
        <v>0</v>
      </c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</row>
    <row r="10" spans="1:32" s="114" customFormat="1" ht="17.25" customHeight="1" x14ac:dyDescent="0.25">
      <c r="A10" s="289">
        <v>2</v>
      </c>
      <c r="B10" s="289" t="s">
        <v>145</v>
      </c>
      <c r="C10" s="121" t="s">
        <v>9</v>
      </c>
      <c r="D10" s="72">
        <v>84</v>
      </c>
      <c r="E10" s="72">
        <v>84</v>
      </c>
      <c r="F10" s="72">
        <f>'7.2'!L11</f>
        <v>39</v>
      </c>
      <c r="G10" s="72">
        <f>'7.3'!L10</f>
        <v>26</v>
      </c>
      <c r="H10" s="72">
        <v>39</v>
      </c>
      <c r="I10" s="72">
        <v>26</v>
      </c>
      <c r="J10" s="115"/>
      <c r="K10" s="115"/>
      <c r="L10" s="115"/>
      <c r="M10" s="115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</row>
    <row r="11" spans="1:32" s="114" customFormat="1" ht="17.25" customHeight="1" x14ac:dyDescent="0.25">
      <c r="A11" s="290"/>
      <c r="B11" s="290"/>
      <c r="C11" s="121" t="s">
        <v>142</v>
      </c>
      <c r="D11" s="72">
        <v>314</v>
      </c>
      <c r="E11" s="72">
        <v>314</v>
      </c>
      <c r="F11" s="72">
        <f>'7.2'!L12</f>
        <v>151</v>
      </c>
      <c r="G11" s="72">
        <f>'7.3'!L11</f>
        <v>109</v>
      </c>
      <c r="H11" s="72">
        <v>151</v>
      </c>
      <c r="I11" s="72">
        <v>109</v>
      </c>
      <c r="J11" s="115"/>
      <c r="K11" s="115"/>
      <c r="L11" s="115"/>
      <c r="M11" s="115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</row>
    <row r="12" spans="1:32" s="114" customFormat="1" ht="17.25" customHeight="1" x14ac:dyDescent="0.25">
      <c r="A12" s="289">
        <v>3</v>
      </c>
      <c r="B12" s="289" t="s">
        <v>130</v>
      </c>
      <c r="C12" s="121" t="s">
        <v>9</v>
      </c>
      <c r="D12" s="72">
        <v>91</v>
      </c>
      <c r="E12" s="72">
        <v>91</v>
      </c>
      <c r="F12" s="72">
        <f>'7.2'!L13</f>
        <v>3</v>
      </c>
      <c r="G12" s="72">
        <f>'7.3'!L12</f>
        <v>5</v>
      </c>
      <c r="H12" s="72">
        <v>3</v>
      </c>
      <c r="I12" s="72">
        <v>5</v>
      </c>
      <c r="J12" s="115">
        <v>1</v>
      </c>
      <c r="K12" s="115"/>
      <c r="L12" s="115"/>
      <c r="M12" s="115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</row>
    <row r="13" spans="1:32" s="114" customFormat="1" ht="17.25" customHeight="1" x14ac:dyDescent="0.25">
      <c r="A13" s="290"/>
      <c r="B13" s="290"/>
      <c r="C13" s="121" t="s">
        <v>142</v>
      </c>
      <c r="D13" s="72">
        <v>416</v>
      </c>
      <c r="E13" s="72">
        <v>416</v>
      </c>
      <c r="F13" s="72">
        <f>'7.2'!L14</f>
        <v>10</v>
      </c>
      <c r="G13" s="72">
        <f>'7.3'!L13</f>
        <v>28</v>
      </c>
      <c r="H13" s="72">
        <v>10</v>
      </c>
      <c r="I13" s="72">
        <v>28</v>
      </c>
      <c r="J13" s="115">
        <v>1</v>
      </c>
      <c r="K13" s="115"/>
      <c r="L13" s="115"/>
      <c r="M13" s="115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</row>
    <row r="14" spans="1:32" s="114" customFormat="1" ht="17.25" customHeight="1" x14ac:dyDescent="0.25">
      <c r="A14" s="289">
        <v>4</v>
      </c>
      <c r="B14" s="289" t="s">
        <v>131</v>
      </c>
      <c r="C14" s="121" t="s">
        <v>9</v>
      </c>
      <c r="D14" s="72">
        <v>64</v>
      </c>
      <c r="E14" s="72">
        <v>64</v>
      </c>
      <c r="F14" s="72">
        <f>'7.2'!L15</f>
        <v>4</v>
      </c>
      <c r="G14" s="72">
        <f>'7.3'!L14</f>
        <v>8</v>
      </c>
      <c r="H14" s="72">
        <v>4</v>
      </c>
      <c r="I14" s="72">
        <v>8</v>
      </c>
      <c r="J14" s="115"/>
      <c r="K14" s="115"/>
      <c r="L14" s="115"/>
      <c r="M14" s="115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</row>
    <row r="15" spans="1:32" s="114" customFormat="1" ht="17.25" customHeight="1" x14ac:dyDescent="0.25">
      <c r="A15" s="290"/>
      <c r="B15" s="290"/>
      <c r="C15" s="121" t="s">
        <v>142</v>
      </c>
      <c r="D15" s="72">
        <v>285</v>
      </c>
      <c r="E15" s="72">
        <v>285</v>
      </c>
      <c r="F15" s="72">
        <f>'7.2'!L16</f>
        <v>13</v>
      </c>
      <c r="G15" s="72">
        <f>'7.3'!L15</f>
        <v>38</v>
      </c>
      <c r="H15" s="72">
        <v>13</v>
      </c>
      <c r="I15" s="72">
        <v>38</v>
      </c>
      <c r="J15" s="115"/>
      <c r="K15" s="115"/>
      <c r="L15" s="115"/>
      <c r="M15" s="115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</row>
    <row r="16" spans="1:32" s="122" customFormat="1" ht="17.25" customHeight="1" x14ac:dyDescent="0.25">
      <c r="A16" s="289">
        <v>5</v>
      </c>
      <c r="B16" s="289" t="s">
        <v>132</v>
      </c>
      <c r="C16" s="121" t="s">
        <v>9</v>
      </c>
      <c r="D16" s="72">
        <v>44</v>
      </c>
      <c r="E16" s="72">
        <v>44</v>
      </c>
      <c r="F16" s="72">
        <f>'7.2'!L17</f>
        <v>30</v>
      </c>
      <c r="G16" s="72">
        <f>'7.3'!L16</f>
        <v>4</v>
      </c>
      <c r="H16" s="72">
        <v>30</v>
      </c>
      <c r="I16" s="72">
        <v>4</v>
      </c>
      <c r="J16" s="115">
        <v>1</v>
      </c>
      <c r="K16" s="115">
        <v>0</v>
      </c>
      <c r="L16" s="115">
        <v>0</v>
      </c>
      <c r="M16" s="115">
        <v>0</v>
      </c>
    </row>
    <row r="17" spans="1:32" s="122" customFormat="1" ht="17.25" customHeight="1" x14ac:dyDescent="0.25">
      <c r="A17" s="290"/>
      <c r="B17" s="290"/>
      <c r="C17" s="121" t="s">
        <v>142</v>
      </c>
      <c r="D17" s="72">
        <v>171</v>
      </c>
      <c r="E17" s="72">
        <f>171-5</f>
        <v>166</v>
      </c>
      <c r="F17" s="72">
        <f>'7.2'!L18</f>
        <v>115</v>
      </c>
      <c r="G17" s="72">
        <f>'7.3'!L17</f>
        <v>19</v>
      </c>
      <c r="H17" s="72">
        <v>115</v>
      </c>
      <c r="I17" s="72">
        <v>19</v>
      </c>
      <c r="J17" s="115">
        <v>2</v>
      </c>
      <c r="K17" s="115">
        <v>0</v>
      </c>
      <c r="L17" s="115">
        <v>0</v>
      </c>
      <c r="M17" s="115">
        <v>0</v>
      </c>
    </row>
    <row r="18" spans="1:32" s="122" customFormat="1" ht="17.25" customHeight="1" x14ac:dyDescent="0.25">
      <c r="A18" s="289">
        <v>6</v>
      </c>
      <c r="B18" s="289" t="s">
        <v>133</v>
      </c>
      <c r="C18" s="121" t="s">
        <v>9</v>
      </c>
      <c r="D18" s="72">
        <v>111</v>
      </c>
      <c r="E18" s="72">
        <v>111</v>
      </c>
      <c r="F18" s="72">
        <f>'7.2'!L19</f>
        <v>20</v>
      </c>
      <c r="G18" s="72">
        <f>'7.3'!L18</f>
        <v>14</v>
      </c>
      <c r="H18" s="72">
        <v>20</v>
      </c>
      <c r="I18" s="132">
        <v>14</v>
      </c>
      <c r="J18" s="132">
        <v>0</v>
      </c>
      <c r="K18" s="132">
        <v>0</v>
      </c>
      <c r="L18" s="132">
        <v>2</v>
      </c>
      <c r="M18" s="132">
        <v>1</v>
      </c>
    </row>
    <row r="19" spans="1:32" s="122" customFormat="1" ht="17.25" customHeight="1" x14ac:dyDescent="0.25">
      <c r="A19" s="290"/>
      <c r="B19" s="290"/>
      <c r="C19" s="121" t="s">
        <v>142</v>
      </c>
      <c r="D19" s="72">
        <v>472</v>
      </c>
      <c r="E19" s="72">
        <v>472</v>
      </c>
      <c r="F19" s="72">
        <f>'7.2'!L20</f>
        <v>73</v>
      </c>
      <c r="G19" s="72">
        <f>'7.3'!L19</f>
        <v>56</v>
      </c>
      <c r="H19" s="72">
        <v>73</v>
      </c>
      <c r="I19" s="132">
        <v>56</v>
      </c>
      <c r="J19" s="132">
        <v>0</v>
      </c>
      <c r="K19" s="132">
        <v>0</v>
      </c>
      <c r="L19" s="132">
        <v>7</v>
      </c>
      <c r="M19" s="132">
        <v>5</v>
      </c>
    </row>
    <row r="20" spans="1:32" s="114" customFormat="1" ht="17.25" customHeight="1" x14ac:dyDescent="0.25">
      <c r="A20" s="289">
        <v>7</v>
      </c>
      <c r="B20" s="289" t="s">
        <v>134</v>
      </c>
      <c r="C20" s="72" t="s">
        <v>9</v>
      </c>
      <c r="D20" s="188">
        <v>50</v>
      </c>
      <c r="E20" s="188">
        <v>50</v>
      </c>
      <c r="F20" s="72">
        <f>'7.2'!L21</f>
        <v>38</v>
      </c>
      <c r="G20" s="72">
        <f>'7.3'!L20</f>
        <v>5</v>
      </c>
      <c r="H20" s="189">
        <v>38</v>
      </c>
      <c r="I20" s="189">
        <v>5</v>
      </c>
      <c r="J20" s="112"/>
      <c r="K20" s="112"/>
      <c r="L20" s="112"/>
      <c r="M20" s="11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</row>
    <row r="21" spans="1:32" s="114" customFormat="1" ht="17.25" customHeight="1" x14ac:dyDescent="0.25">
      <c r="A21" s="290"/>
      <c r="B21" s="290"/>
      <c r="C21" s="72" t="s">
        <v>142</v>
      </c>
      <c r="D21" s="188">
        <v>226</v>
      </c>
      <c r="E21" s="188">
        <v>226</v>
      </c>
      <c r="F21" s="72">
        <f>'7.2'!L22</f>
        <v>165</v>
      </c>
      <c r="G21" s="72">
        <f>'7.3'!L21</f>
        <v>24</v>
      </c>
      <c r="H21" s="189">
        <v>165</v>
      </c>
      <c r="I21" s="189">
        <v>24</v>
      </c>
      <c r="J21" s="112"/>
      <c r="K21" s="112"/>
      <c r="L21" s="112"/>
      <c r="M21" s="11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</row>
    <row r="22" spans="1:32" s="114" customFormat="1" ht="17.25" customHeight="1" x14ac:dyDescent="0.25">
      <c r="A22" s="289">
        <v>8</v>
      </c>
      <c r="B22" s="289" t="s">
        <v>135</v>
      </c>
      <c r="C22" s="121" t="s">
        <v>9</v>
      </c>
      <c r="D22" s="72">
        <v>65</v>
      </c>
      <c r="E22" s="72"/>
      <c r="F22" s="72">
        <f>'7.2'!L23</f>
        <v>46</v>
      </c>
      <c r="G22" s="72">
        <f>'7.3'!L22</f>
        <v>11</v>
      </c>
      <c r="H22" s="72">
        <v>46</v>
      </c>
      <c r="I22" s="72">
        <v>11</v>
      </c>
      <c r="J22" s="115"/>
      <c r="K22" s="115"/>
      <c r="L22" s="115"/>
      <c r="M22" s="115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</row>
    <row r="23" spans="1:32" s="114" customFormat="1" ht="17.25" customHeight="1" x14ac:dyDescent="0.25">
      <c r="A23" s="290"/>
      <c r="B23" s="290"/>
      <c r="C23" s="121" t="s">
        <v>142</v>
      </c>
      <c r="D23" s="72">
        <v>290</v>
      </c>
      <c r="E23" s="72"/>
      <c r="F23" s="72">
        <f>'7.2'!L24</f>
        <v>215</v>
      </c>
      <c r="G23" s="72">
        <f>'7.3'!L23</f>
        <v>45</v>
      </c>
      <c r="H23" s="72">
        <v>215</v>
      </c>
      <c r="I23" s="72">
        <v>46</v>
      </c>
      <c r="J23" s="115"/>
      <c r="K23" s="115"/>
      <c r="L23" s="115"/>
      <c r="M23" s="115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</row>
    <row r="24" spans="1:32" s="114" customFormat="1" ht="17.25" customHeight="1" x14ac:dyDescent="0.25">
      <c r="A24" s="289">
        <v>9</v>
      </c>
      <c r="B24" s="293" t="s">
        <v>151</v>
      </c>
      <c r="C24" s="72" t="s">
        <v>9</v>
      </c>
      <c r="D24" s="115">
        <v>33</v>
      </c>
      <c r="E24" s="115">
        <v>33</v>
      </c>
      <c r="F24" s="72">
        <f>'7.2'!L25</f>
        <v>24</v>
      </c>
      <c r="G24" s="72">
        <f>'7.3'!L24</f>
        <v>5</v>
      </c>
      <c r="H24" s="115">
        <v>24</v>
      </c>
      <c r="I24" s="132">
        <v>5</v>
      </c>
      <c r="J24" s="115"/>
      <c r="K24" s="132">
        <v>0</v>
      </c>
      <c r="L24" s="132">
        <v>0</v>
      </c>
      <c r="M24" s="132">
        <v>0</v>
      </c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</row>
    <row r="25" spans="1:32" s="114" customFormat="1" ht="17.25" customHeight="1" x14ac:dyDescent="0.25">
      <c r="A25" s="290"/>
      <c r="B25" s="293"/>
      <c r="C25" s="72" t="s">
        <v>4</v>
      </c>
      <c r="D25" s="115">
        <v>141</v>
      </c>
      <c r="E25" s="115">
        <v>148</v>
      </c>
      <c r="F25" s="72">
        <f>'7.2'!L26</f>
        <v>111</v>
      </c>
      <c r="G25" s="72">
        <f>'7.3'!L25</f>
        <v>24</v>
      </c>
      <c r="H25" s="115">
        <v>111</v>
      </c>
      <c r="I25" s="132">
        <v>24</v>
      </c>
      <c r="J25" s="115"/>
      <c r="K25" s="132">
        <v>0</v>
      </c>
      <c r="L25" s="132">
        <v>0</v>
      </c>
      <c r="M25" s="132">
        <v>0</v>
      </c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</row>
    <row r="26" spans="1:32" s="114" customFormat="1" ht="17.25" customHeight="1" x14ac:dyDescent="0.25">
      <c r="A26" s="289">
        <v>10</v>
      </c>
      <c r="B26" s="289" t="s">
        <v>137</v>
      </c>
      <c r="C26" s="121" t="s">
        <v>9</v>
      </c>
      <c r="D26" s="72">
        <v>37</v>
      </c>
      <c r="E26" s="72"/>
      <c r="F26" s="72">
        <f>'7.2'!L27</f>
        <v>36</v>
      </c>
      <c r="G26" s="72">
        <f>'7.3'!L26</f>
        <v>1</v>
      </c>
      <c r="H26" s="72">
        <v>36</v>
      </c>
      <c r="I26" s="72">
        <v>1</v>
      </c>
      <c r="J26" s="115"/>
      <c r="K26" s="115"/>
      <c r="L26" s="115"/>
      <c r="M26" s="115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</row>
    <row r="27" spans="1:32" s="114" customFormat="1" ht="17.25" customHeight="1" x14ac:dyDescent="0.25">
      <c r="A27" s="290"/>
      <c r="B27" s="290"/>
      <c r="C27" s="121" t="s">
        <v>142</v>
      </c>
      <c r="D27" s="72">
        <v>180</v>
      </c>
      <c r="E27" s="72"/>
      <c r="F27" s="72">
        <f>'7.2'!L28</f>
        <v>174</v>
      </c>
      <c r="G27" s="72">
        <f>'7.3'!L27</f>
        <v>6</v>
      </c>
      <c r="H27" s="72">
        <v>174</v>
      </c>
      <c r="I27" s="72">
        <v>6</v>
      </c>
      <c r="J27" s="115"/>
      <c r="K27" s="115"/>
      <c r="L27" s="115"/>
      <c r="M27" s="115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</row>
    <row r="28" spans="1:32" s="114" customFormat="1" ht="17.25" customHeight="1" x14ac:dyDescent="0.25">
      <c r="A28" s="289">
        <v>11</v>
      </c>
      <c r="B28" s="289" t="s">
        <v>138</v>
      </c>
      <c r="C28" s="121" t="s">
        <v>9</v>
      </c>
      <c r="D28" s="72">
        <v>55</v>
      </c>
      <c r="E28" s="72"/>
      <c r="F28" s="72">
        <f>'7.2'!L29</f>
        <v>23</v>
      </c>
      <c r="G28" s="72">
        <f>'7.3'!L28</f>
        <v>2</v>
      </c>
      <c r="H28" s="72">
        <v>23</v>
      </c>
      <c r="I28" s="72">
        <v>2</v>
      </c>
      <c r="J28" s="115"/>
      <c r="K28" s="115"/>
      <c r="L28" s="115"/>
      <c r="M28" s="115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</row>
    <row r="29" spans="1:32" s="114" customFormat="1" ht="17.25" customHeight="1" x14ac:dyDescent="0.25">
      <c r="A29" s="290"/>
      <c r="B29" s="290"/>
      <c r="C29" s="121" t="s">
        <v>142</v>
      </c>
      <c r="D29" s="72">
        <v>203</v>
      </c>
      <c r="E29" s="72"/>
      <c r="F29" s="72">
        <f>'7.2'!L30</f>
        <v>85</v>
      </c>
      <c r="G29" s="72">
        <f>'7.3'!L29</f>
        <v>9</v>
      </c>
      <c r="H29" s="72">
        <v>85</v>
      </c>
      <c r="I29" s="72">
        <v>9</v>
      </c>
      <c r="J29" s="115"/>
      <c r="K29" s="115"/>
      <c r="L29" s="115"/>
      <c r="M29" s="115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</row>
    <row r="30" spans="1:32" s="114" customFormat="1" ht="17.25" customHeight="1" x14ac:dyDescent="0.25">
      <c r="A30" s="289">
        <v>12</v>
      </c>
      <c r="B30" s="289" t="s">
        <v>139</v>
      </c>
      <c r="C30" s="121" t="s">
        <v>9</v>
      </c>
      <c r="D30" s="72">
        <v>33</v>
      </c>
      <c r="E30" s="72">
        <f>D30</f>
        <v>33</v>
      </c>
      <c r="F30" s="72">
        <f>'7.2'!L31</f>
        <v>33</v>
      </c>
      <c r="G30" s="72">
        <f>'7.3'!L30</f>
        <v>0</v>
      </c>
      <c r="H30" s="72">
        <v>33</v>
      </c>
      <c r="I30" s="72">
        <v>0</v>
      </c>
      <c r="J30" s="115"/>
      <c r="K30" s="115"/>
      <c r="L30" s="115"/>
      <c r="M30" s="115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</row>
    <row r="31" spans="1:32" s="114" customFormat="1" ht="17.25" customHeight="1" x14ac:dyDescent="0.25">
      <c r="A31" s="290"/>
      <c r="B31" s="290"/>
      <c r="C31" s="121" t="s">
        <v>142</v>
      </c>
      <c r="D31" s="72">
        <v>140</v>
      </c>
      <c r="E31" s="72">
        <f>D31</f>
        <v>140</v>
      </c>
      <c r="F31" s="72">
        <f>'7.2'!L32</f>
        <v>140</v>
      </c>
      <c r="G31" s="72">
        <f>'7.3'!L31</f>
        <v>0</v>
      </c>
      <c r="H31" s="72">
        <v>140</v>
      </c>
      <c r="I31" s="72">
        <v>0</v>
      </c>
      <c r="J31" s="115"/>
      <c r="K31" s="115"/>
      <c r="L31" s="115"/>
      <c r="M31" s="115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</row>
    <row r="32" spans="1:32" s="114" customFormat="1" ht="17.25" customHeight="1" x14ac:dyDescent="0.25">
      <c r="A32" s="289">
        <v>13</v>
      </c>
      <c r="B32" s="289" t="s">
        <v>152</v>
      </c>
      <c r="C32" s="121" t="s">
        <v>9</v>
      </c>
      <c r="D32" s="72">
        <v>49</v>
      </c>
      <c r="E32" s="72">
        <v>49</v>
      </c>
      <c r="F32" s="72">
        <f>'7.2'!L33</f>
        <v>42</v>
      </c>
      <c r="G32" s="72">
        <f>'7.3'!L32</f>
        <v>0</v>
      </c>
      <c r="H32" s="72">
        <v>42</v>
      </c>
      <c r="I32" s="72">
        <v>0</v>
      </c>
      <c r="J32" s="115"/>
      <c r="K32" s="115"/>
      <c r="L32" s="115"/>
      <c r="M32" s="115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</row>
    <row r="33" spans="1:32" s="114" customFormat="1" ht="17.25" customHeight="1" x14ac:dyDescent="0.25">
      <c r="A33" s="290"/>
      <c r="B33" s="290"/>
      <c r="C33" s="121" t="s">
        <v>142</v>
      </c>
      <c r="D33" s="72">
        <v>171</v>
      </c>
      <c r="E33" s="72">
        <v>171</v>
      </c>
      <c r="F33" s="72">
        <f>'7.2'!L34</f>
        <v>152</v>
      </c>
      <c r="G33" s="72">
        <f>'7.3'!L33</f>
        <v>0</v>
      </c>
      <c r="H33" s="72">
        <v>152</v>
      </c>
      <c r="I33" s="72">
        <v>0</v>
      </c>
      <c r="J33" s="115"/>
      <c r="K33" s="115"/>
      <c r="L33" s="115"/>
      <c r="M33" s="115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</row>
    <row r="34" spans="1:32" x14ac:dyDescent="0.3">
      <c r="A34" s="42"/>
      <c r="B34" s="42"/>
      <c r="C34" s="134"/>
      <c r="D34" s="42"/>
      <c r="E34" s="42"/>
      <c r="F34" s="42"/>
      <c r="G34" s="42"/>
      <c r="H34" s="43"/>
      <c r="I34" s="44"/>
      <c r="J34" s="42"/>
      <c r="K34" s="42"/>
      <c r="L34" s="42"/>
      <c r="M34" s="42"/>
    </row>
    <row r="36" spans="1:32" x14ac:dyDescent="0.3">
      <c r="H36" s="45"/>
      <c r="I36" s="32"/>
    </row>
    <row r="37" spans="1:32" x14ac:dyDescent="0.3">
      <c r="H37" s="45"/>
      <c r="I37" s="32"/>
    </row>
  </sheetData>
  <mergeCells count="35">
    <mergeCell ref="A30:A31"/>
    <mergeCell ref="B30:B31"/>
    <mergeCell ref="A32:A33"/>
    <mergeCell ref="B32:B33"/>
    <mergeCell ref="A24:A25"/>
    <mergeCell ref="B24:B25"/>
    <mergeCell ref="A26:A27"/>
    <mergeCell ref="B26:B27"/>
    <mergeCell ref="A28:A29"/>
    <mergeCell ref="B28:B29"/>
    <mergeCell ref="A1:M1"/>
    <mergeCell ref="A3:A4"/>
    <mergeCell ref="A6:A7"/>
    <mergeCell ref="F3:M3"/>
    <mergeCell ref="D3:D4"/>
    <mergeCell ref="E3:E4"/>
    <mergeCell ref="B3:B4"/>
    <mergeCell ref="C3:C4"/>
    <mergeCell ref="A8:A9"/>
    <mergeCell ref="B8:B9"/>
    <mergeCell ref="A10:A11"/>
    <mergeCell ref="B10:B11"/>
    <mergeCell ref="B6:B7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</mergeCells>
  <pageMargins left="0.51181102362204722" right="0.31496062992125984" top="0.55118110236220474" bottom="0.35433070866141736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23"/>
  <sheetViews>
    <sheetView zoomScale="120" zoomScaleNormal="120" workbookViewId="0">
      <pane ySplit="4" topLeftCell="A5" activePane="bottomLeft" state="frozen"/>
      <selection pane="bottomLeft" activeCell="M10" sqref="M10"/>
    </sheetView>
  </sheetViews>
  <sheetFormatPr defaultColWidth="9.125" defaultRowHeight="18.75" x14ac:dyDescent="0.3"/>
  <cols>
    <col min="1" max="1" width="4.125" style="31" customWidth="1"/>
    <col min="2" max="2" width="11.875" style="31" customWidth="1"/>
    <col min="3" max="3" width="6" style="31" customWidth="1"/>
    <col min="4" max="4" width="8.875" style="31" customWidth="1"/>
    <col min="5" max="5" width="5.75" style="31" customWidth="1"/>
    <col min="6" max="6" width="5.125" style="31" customWidth="1"/>
    <col min="7" max="7" width="6" style="31" customWidth="1"/>
    <col min="8" max="8" width="6.25" style="31" customWidth="1"/>
    <col min="9" max="9" width="6.75" style="31" customWidth="1"/>
    <col min="10" max="10" width="6.125" style="31" customWidth="1"/>
    <col min="11" max="11" width="5.75" style="31" customWidth="1"/>
    <col min="12" max="12" width="6" style="31" customWidth="1"/>
    <col min="13" max="13" width="7" style="31" customWidth="1"/>
    <col min="14" max="14" width="9.125" style="31"/>
    <col min="15" max="22" width="5.25" style="31" customWidth="1"/>
    <col min="23" max="16384" width="9.125" style="31"/>
  </cols>
  <sheetData>
    <row r="1" spans="1:22" x14ac:dyDescent="0.3">
      <c r="A1" s="300" t="s">
        <v>81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</row>
    <row r="2" spans="1:22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22" ht="32.25" customHeight="1" x14ac:dyDescent="0.3">
      <c r="A3" s="294" t="s">
        <v>0</v>
      </c>
      <c r="B3" s="298" t="s">
        <v>10</v>
      </c>
      <c r="C3" s="298" t="s">
        <v>1</v>
      </c>
      <c r="D3" s="294" t="s">
        <v>29</v>
      </c>
      <c r="E3" s="295" t="s">
        <v>30</v>
      </c>
      <c r="F3" s="296"/>
      <c r="G3" s="296"/>
      <c r="H3" s="296"/>
      <c r="I3" s="296"/>
      <c r="J3" s="296"/>
      <c r="K3" s="296"/>
      <c r="L3" s="297"/>
      <c r="M3" s="298" t="s">
        <v>2</v>
      </c>
      <c r="N3" s="294" t="s">
        <v>75</v>
      </c>
      <c r="O3" s="295" t="s">
        <v>76</v>
      </c>
      <c r="P3" s="296"/>
      <c r="Q3" s="296"/>
      <c r="R3" s="296"/>
      <c r="S3" s="296"/>
      <c r="T3" s="296"/>
      <c r="U3" s="296"/>
      <c r="V3" s="297"/>
    </row>
    <row r="4" spans="1:22" ht="47.25" customHeight="1" x14ac:dyDescent="0.3">
      <c r="A4" s="294"/>
      <c r="B4" s="299"/>
      <c r="C4" s="299"/>
      <c r="D4" s="294"/>
      <c r="E4" s="48" t="s">
        <v>31</v>
      </c>
      <c r="F4" s="48" t="s">
        <v>32</v>
      </c>
      <c r="G4" s="48" t="s">
        <v>34</v>
      </c>
      <c r="H4" s="48" t="s">
        <v>35</v>
      </c>
      <c r="I4" s="48" t="s">
        <v>36</v>
      </c>
      <c r="J4" s="48" t="s">
        <v>37</v>
      </c>
      <c r="K4" s="48" t="s">
        <v>65</v>
      </c>
      <c r="L4" s="48" t="s">
        <v>33</v>
      </c>
      <c r="M4" s="299"/>
      <c r="N4" s="294"/>
      <c r="O4" s="48" t="s">
        <v>31</v>
      </c>
      <c r="P4" s="48" t="s">
        <v>32</v>
      </c>
      <c r="Q4" s="48" t="s">
        <v>34</v>
      </c>
      <c r="R4" s="48" t="s">
        <v>35</v>
      </c>
      <c r="S4" s="48" t="s">
        <v>36</v>
      </c>
      <c r="T4" s="48" t="s">
        <v>37</v>
      </c>
      <c r="U4" s="48" t="s">
        <v>65</v>
      </c>
      <c r="V4" s="48" t="s">
        <v>33</v>
      </c>
    </row>
    <row r="5" spans="1:22" ht="64.5" customHeight="1" x14ac:dyDescent="0.3">
      <c r="A5" s="47" t="s">
        <v>6</v>
      </c>
      <c r="B5" s="47" t="s">
        <v>7</v>
      </c>
      <c r="C5" s="47">
        <v>1</v>
      </c>
      <c r="D5" s="47" t="s">
        <v>38</v>
      </c>
      <c r="E5" s="47">
        <v>3</v>
      </c>
      <c r="F5" s="47">
        <v>4</v>
      </c>
      <c r="G5" s="47">
        <v>5</v>
      </c>
      <c r="H5" s="47">
        <v>6</v>
      </c>
      <c r="I5" s="47">
        <v>7</v>
      </c>
      <c r="J5" s="47">
        <v>8</v>
      </c>
      <c r="K5" s="47">
        <v>9</v>
      </c>
      <c r="L5" s="47">
        <v>10</v>
      </c>
      <c r="M5" s="47">
        <v>1</v>
      </c>
      <c r="N5" s="47" t="s">
        <v>77</v>
      </c>
      <c r="O5" s="47">
        <v>12</v>
      </c>
      <c r="P5" s="47">
        <v>13</v>
      </c>
      <c r="Q5" s="47">
        <v>14</v>
      </c>
      <c r="R5" s="47">
        <v>15</v>
      </c>
      <c r="S5" s="47">
        <v>16</v>
      </c>
      <c r="T5" s="47">
        <v>17</v>
      </c>
      <c r="U5" s="47">
        <v>18</v>
      </c>
      <c r="V5" s="47">
        <v>19</v>
      </c>
    </row>
    <row r="6" spans="1:22" ht="32.25" customHeight="1" x14ac:dyDescent="0.3">
      <c r="A6" s="47" t="s">
        <v>56</v>
      </c>
      <c r="B6" s="56" t="s">
        <v>153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</row>
    <row r="7" spans="1:22" ht="21" customHeight="1" x14ac:dyDescent="0.3">
      <c r="A7" s="119">
        <v>1</v>
      </c>
      <c r="B7" s="100" t="s">
        <v>128</v>
      </c>
      <c r="C7" s="118">
        <v>48</v>
      </c>
      <c r="D7" s="136">
        <f>SUM(E7:L7)</f>
        <v>48</v>
      </c>
      <c r="E7" s="118">
        <v>0</v>
      </c>
      <c r="F7" s="118">
        <v>0</v>
      </c>
      <c r="G7" s="118">
        <v>0</v>
      </c>
      <c r="H7" s="118">
        <v>0</v>
      </c>
      <c r="I7" s="118">
        <v>2</v>
      </c>
      <c r="J7" s="118">
        <v>46</v>
      </c>
      <c r="K7" s="118">
        <v>0</v>
      </c>
      <c r="L7" s="118">
        <v>0</v>
      </c>
      <c r="M7" s="118">
        <v>1</v>
      </c>
      <c r="N7" s="137">
        <v>1</v>
      </c>
      <c r="O7" s="118">
        <v>0</v>
      </c>
      <c r="P7" s="118">
        <v>0</v>
      </c>
      <c r="Q7" s="118">
        <v>0</v>
      </c>
      <c r="R7" s="118">
        <v>0</v>
      </c>
      <c r="S7" s="118">
        <v>0</v>
      </c>
      <c r="T7" s="118">
        <v>1</v>
      </c>
      <c r="U7" s="118">
        <v>0</v>
      </c>
      <c r="V7" s="124">
        <v>0</v>
      </c>
    </row>
    <row r="8" spans="1:22" s="76" customFormat="1" ht="21" customHeight="1" x14ac:dyDescent="0.2">
      <c r="A8" s="119">
        <v>2</v>
      </c>
      <c r="B8" s="100" t="s">
        <v>145</v>
      </c>
      <c r="C8" s="118">
        <f>D8</f>
        <v>39</v>
      </c>
      <c r="D8" s="136">
        <f>SUM(E8:L8)</f>
        <v>39</v>
      </c>
      <c r="E8" s="118"/>
      <c r="F8" s="118"/>
      <c r="G8" s="118">
        <v>15</v>
      </c>
      <c r="H8" s="118"/>
      <c r="I8" s="118">
        <v>18</v>
      </c>
      <c r="J8" s="118">
        <v>6</v>
      </c>
      <c r="K8" s="118"/>
      <c r="L8" s="118"/>
      <c r="M8" s="118">
        <f>N8</f>
        <v>26</v>
      </c>
      <c r="N8" s="137">
        <f>SUM(O8:V8)</f>
        <v>26</v>
      </c>
      <c r="O8" s="118"/>
      <c r="P8" s="118"/>
      <c r="Q8" s="118">
        <v>22</v>
      </c>
      <c r="R8" s="118"/>
      <c r="S8" s="118">
        <v>4</v>
      </c>
      <c r="T8" s="118"/>
      <c r="U8" s="118"/>
      <c r="V8" s="118"/>
    </row>
    <row r="9" spans="1:22" ht="21" customHeight="1" x14ac:dyDescent="0.3">
      <c r="A9" s="119">
        <v>3</v>
      </c>
      <c r="B9" s="100" t="s">
        <v>130</v>
      </c>
      <c r="C9" s="118">
        <f>D9</f>
        <v>3</v>
      </c>
      <c r="D9" s="136">
        <f t="shared" ref="D9:D19" si="0">SUM(E9:L9)</f>
        <v>3</v>
      </c>
      <c r="E9" s="118"/>
      <c r="F9" s="118"/>
      <c r="G9" s="118">
        <v>2</v>
      </c>
      <c r="H9" s="118">
        <v>1</v>
      </c>
      <c r="I9" s="118"/>
      <c r="J9" s="118"/>
      <c r="K9" s="118"/>
      <c r="L9" s="118"/>
      <c r="M9" s="118">
        <f>N9</f>
        <v>5</v>
      </c>
      <c r="N9" s="137">
        <f>P9+Q9+R9+S9+T9+U9+V9</f>
        <v>5</v>
      </c>
      <c r="O9" s="118"/>
      <c r="P9" s="118"/>
      <c r="Q9" s="118">
        <v>1</v>
      </c>
      <c r="R9" s="118">
        <v>1</v>
      </c>
      <c r="S9" s="118">
        <v>3</v>
      </c>
      <c r="T9" s="118"/>
      <c r="U9" s="118"/>
      <c r="V9" s="118"/>
    </row>
    <row r="10" spans="1:22" ht="21" customHeight="1" x14ac:dyDescent="0.3">
      <c r="A10" s="119">
        <v>4</v>
      </c>
      <c r="B10" s="100" t="s">
        <v>131</v>
      </c>
      <c r="C10" s="118">
        <v>4</v>
      </c>
      <c r="D10" s="136">
        <f t="shared" si="0"/>
        <v>4</v>
      </c>
      <c r="E10" s="118"/>
      <c r="F10" s="118"/>
      <c r="G10" s="118">
        <v>4</v>
      </c>
      <c r="H10" s="118"/>
      <c r="I10" s="118"/>
      <c r="J10" s="118"/>
      <c r="K10" s="118"/>
      <c r="L10" s="118"/>
      <c r="M10" s="118">
        <v>8</v>
      </c>
      <c r="N10" s="137">
        <f>Q10+S10</f>
        <v>8</v>
      </c>
      <c r="O10" s="118"/>
      <c r="P10" s="118"/>
      <c r="Q10" s="118">
        <v>6</v>
      </c>
      <c r="R10" s="118"/>
      <c r="S10" s="118">
        <v>2</v>
      </c>
      <c r="T10" s="118"/>
      <c r="U10" s="118"/>
      <c r="V10" s="118"/>
    </row>
    <row r="11" spans="1:22" s="76" customFormat="1" ht="21" customHeight="1" x14ac:dyDescent="0.2">
      <c r="A11" s="119">
        <v>5</v>
      </c>
      <c r="B11" s="100" t="s">
        <v>132</v>
      </c>
      <c r="C11" s="118">
        <v>30</v>
      </c>
      <c r="D11" s="136">
        <f t="shared" si="0"/>
        <v>30</v>
      </c>
      <c r="E11" s="118">
        <v>0</v>
      </c>
      <c r="F11" s="118">
        <v>0</v>
      </c>
      <c r="G11" s="118">
        <v>0</v>
      </c>
      <c r="H11" s="118">
        <v>29</v>
      </c>
      <c r="I11" s="118">
        <v>1</v>
      </c>
      <c r="J11" s="118">
        <v>0</v>
      </c>
      <c r="K11" s="118">
        <v>0</v>
      </c>
      <c r="L11" s="118">
        <v>0</v>
      </c>
      <c r="M11" s="118">
        <v>4</v>
      </c>
      <c r="N11" s="137">
        <f>SUM(P11:V11)</f>
        <v>4</v>
      </c>
      <c r="O11" s="118">
        <v>0</v>
      </c>
      <c r="P11" s="118">
        <v>0</v>
      </c>
      <c r="Q11" s="118">
        <v>0</v>
      </c>
      <c r="R11" s="118">
        <v>4</v>
      </c>
      <c r="S11" s="118">
        <v>0</v>
      </c>
      <c r="T11" s="118">
        <v>0</v>
      </c>
      <c r="U11" s="118">
        <v>0</v>
      </c>
      <c r="V11" s="118">
        <v>0</v>
      </c>
    </row>
    <row r="12" spans="1:22" s="76" customFormat="1" ht="21" customHeight="1" x14ac:dyDescent="0.2">
      <c r="A12" s="119">
        <v>6</v>
      </c>
      <c r="B12" s="100" t="s">
        <v>133</v>
      </c>
      <c r="C12" s="105">
        <v>20</v>
      </c>
      <c r="D12" s="136">
        <f t="shared" si="0"/>
        <v>20</v>
      </c>
      <c r="E12" s="105"/>
      <c r="F12" s="105"/>
      <c r="G12" s="105">
        <v>20</v>
      </c>
      <c r="H12" s="105"/>
      <c r="I12" s="105"/>
      <c r="J12" s="105"/>
      <c r="K12" s="105"/>
      <c r="L12" s="105"/>
      <c r="M12" s="105">
        <v>14</v>
      </c>
      <c r="N12" s="105">
        <v>14</v>
      </c>
      <c r="O12" s="105"/>
      <c r="P12" s="105"/>
      <c r="Q12" s="105">
        <v>14</v>
      </c>
      <c r="R12" s="105"/>
      <c r="S12" s="105"/>
      <c r="T12" s="105"/>
      <c r="U12" s="105"/>
      <c r="V12" s="105"/>
    </row>
    <row r="13" spans="1:22" ht="21" customHeight="1" x14ac:dyDescent="0.3">
      <c r="A13" s="119">
        <v>7</v>
      </c>
      <c r="B13" s="100" t="s">
        <v>134</v>
      </c>
      <c r="C13" s="118">
        <v>38</v>
      </c>
      <c r="D13" s="136">
        <f t="shared" si="0"/>
        <v>38</v>
      </c>
      <c r="E13" s="118"/>
      <c r="F13" s="118"/>
      <c r="G13" s="118"/>
      <c r="H13" s="118"/>
      <c r="I13" s="118">
        <v>38</v>
      </c>
      <c r="J13" s="118"/>
      <c r="K13" s="118"/>
      <c r="L13" s="118"/>
      <c r="M13" s="118">
        <v>5</v>
      </c>
      <c r="N13" s="137">
        <f>SUM(O13:V13)</f>
        <v>5</v>
      </c>
      <c r="O13" s="118"/>
      <c r="P13" s="118"/>
      <c r="Q13" s="118"/>
      <c r="R13" s="118"/>
      <c r="S13" s="118">
        <v>5</v>
      </c>
      <c r="T13" s="118"/>
      <c r="U13" s="118"/>
      <c r="V13" s="118"/>
    </row>
    <row r="14" spans="1:22" ht="21" customHeight="1" x14ac:dyDescent="0.3">
      <c r="A14" s="119">
        <v>8</v>
      </c>
      <c r="B14" s="100" t="s">
        <v>135</v>
      </c>
      <c r="C14" s="118">
        <v>46</v>
      </c>
      <c r="D14" s="136">
        <f t="shared" si="0"/>
        <v>46</v>
      </c>
      <c r="E14" s="118"/>
      <c r="F14" s="118"/>
      <c r="G14" s="118"/>
      <c r="H14" s="118"/>
      <c r="I14" s="118">
        <v>46</v>
      </c>
      <c r="J14" s="118"/>
      <c r="K14" s="118"/>
      <c r="L14" s="118"/>
      <c r="M14" s="118">
        <v>11</v>
      </c>
      <c r="N14" s="137">
        <v>11</v>
      </c>
      <c r="O14" s="118"/>
      <c r="P14" s="118"/>
      <c r="Q14" s="118"/>
      <c r="R14" s="118"/>
      <c r="S14" s="118">
        <v>11</v>
      </c>
      <c r="T14" s="118"/>
      <c r="U14" s="118"/>
      <c r="V14" s="118"/>
    </row>
    <row r="15" spans="1:22" ht="21" customHeight="1" x14ac:dyDescent="0.3">
      <c r="A15" s="119">
        <v>9</v>
      </c>
      <c r="B15" s="104" t="s">
        <v>136</v>
      </c>
      <c r="C15" s="111">
        <v>24</v>
      </c>
      <c r="D15" s="136">
        <f t="shared" si="0"/>
        <v>24</v>
      </c>
      <c r="E15" s="105"/>
      <c r="F15" s="105"/>
      <c r="G15" s="105"/>
      <c r="H15" s="105"/>
      <c r="I15" s="111">
        <v>24</v>
      </c>
      <c r="J15" s="105"/>
      <c r="K15" s="105"/>
      <c r="L15" s="105"/>
      <c r="M15" s="111">
        <v>5</v>
      </c>
      <c r="N15" s="111">
        <v>5</v>
      </c>
      <c r="O15" s="105"/>
      <c r="P15" s="105"/>
      <c r="Q15" s="105"/>
      <c r="R15" s="105"/>
      <c r="S15" s="111">
        <v>5</v>
      </c>
      <c r="T15" s="105"/>
      <c r="U15" s="105"/>
      <c r="V15" s="105"/>
    </row>
    <row r="16" spans="1:22" ht="21" customHeight="1" x14ac:dyDescent="0.3">
      <c r="A16" s="119">
        <v>10</v>
      </c>
      <c r="B16" s="100" t="s">
        <v>137</v>
      </c>
      <c r="C16" s="118">
        <v>36</v>
      </c>
      <c r="D16" s="136">
        <f t="shared" si="0"/>
        <v>36</v>
      </c>
      <c r="E16" s="118">
        <v>0</v>
      </c>
      <c r="F16" s="118">
        <v>0</v>
      </c>
      <c r="G16" s="118">
        <v>0</v>
      </c>
      <c r="H16" s="118">
        <v>0</v>
      </c>
      <c r="I16" s="118">
        <v>36</v>
      </c>
      <c r="J16" s="118">
        <v>0</v>
      </c>
      <c r="K16" s="118">
        <v>0</v>
      </c>
      <c r="L16" s="118">
        <v>0</v>
      </c>
      <c r="M16" s="118">
        <v>1</v>
      </c>
      <c r="N16" s="137">
        <v>1</v>
      </c>
      <c r="O16" s="118">
        <v>0</v>
      </c>
      <c r="P16" s="118">
        <v>0</v>
      </c>
      <c r="Q16" s="118">
        <v>0</v>
      </c>
      <c r="R16" s="118">
        <v>0</v>
      </c>
      <c r="S16" s="118">
        <v>1</v>
      </c>
      <c r="T16" s="118">
        <v>0</v>
      </c>
      <c r="U16" s="118">
        <v>0</v>
      </c>
      <c r="V16" s="118">
        <v>0</v>
      </c>
    </row>
    <row r="17" spans="1:22" ht="21" customHeight="1" x14ac:dyDescent="0.3">
      <c r="A17" s="119">
        <v>11</v>
      </c>
      <c r="B17" s="100" t="s">
        <v>138</v>
      </c>
      <c r="C17" s="118">
        <v>23</v>
      </c>
      <c r="D17" s="136">
        <f t="shared" si="0"/>
        <v>23</v>
      </c>
      <c r="E17" s="118"/>
      <c r="F17" s="118"/>
      <c r="G17" s="118"/>
      <c r="H17" s="118">
        <v>1</v>
      </c>
      <c r="I17" s="118">
        <v>22</v>
      </c>
      <c r="J17" s="118"/>
      <c r="K17" s="118"/>
      <c r="L17" s="118"/>
      <c r="M17" s="118">
        <v>2</v>
      </c>
      <c r="N17" s="137">
        <f>SUM(O17:V17)</f>
        <v>2</v>
      </c>
      <c r="O17" s="118"/>
      <c r="P17" s="118"/>
      <c r="Q17" s="118"/>
      <c r="R17" s="118"/>
      <c r="S17" s="118">
        <v>2</v>
      </c>
      <c r="T17" s="118"/>
      <c r="U17" s="118"/>
      <c r="V17" s="118"/>
    </row>
    <row r="18" spans="1:22" ht="21" customHeight="1" x14ac:dyDescent="0.3">
      <c r="A18" s="119">
        <v>12</v>
      </c>
      <c r="B18" s="100" t="s">
        <v>139</v>
      </c>
      <c r="C18" s="118">
        <v>33</v>
      </c>
      <c r="D18" s="136">
        <f t="shared" si="0"/>
        <v>33</v>
      </c>
      <c r="E18" s="118"/>
      <c r="F18" s="118"/>
      <c r="G18" s="118"/>
      <c r="H18" s="118"/>
      <c r="I18" s="118">
        <v>33</v>
      </c>
      <c r="J18" s="118"/>
      <c r="K18" s="118"/>
      <c r="L18" s="118"/>
      <c r="M18" s="118"/>
      <c r="N18" s="137"/>
      <c r="O18" s="118"/>
      <c r="P18" s="118"/>
      <c r="Q18" s="118"/>
      <c r="R18" s="118"/>
      <c r="S18" s="118"/>
      <c r="T18" s="118"/>
      <c r="U18" s="118"/>
      <c r="V18" s="118"/>
    </row>
    <row r="19" spans="1:22" ht="21" customHeight="1" x14ac:dyDescent="0.3">
      <c r="A19" s="119">
        <v>13</v>
      </c>
      <c r="B19" s="100" t="s">
        <v>152</v>
      </c>
      <c r="C19" s="118">
        <v>42</v>
      </c>
      <c r="D19" s="136">
        <f t="shared" si="0"/>
        <v>42</v>
      </c>
      <c r="E19" s="118"/>
      <c r="F19" s="118"/>
      <c r="G19" s="118"/>
      <c r="H19" s="118"/>
      <c r="I19" s="118">
        <v>42</v>
      </c>
      <c r="J19" s="118"/>
      <c r="K19" s="118"/>
      <c r="L19" s="118"/>
      <c r="M19" s="118"/>
      <c r="N19" s="137"/>
      <c r="O19" s="118"/>
      <c r="P19" s="118"/>
      <c r="Q19" s="118"/>
      <c r="R19" s="118"/>
      <c r="S19" s="118"/>
      <c r="T19" s="118"/>
      <c r="U19" s="118"/>
      <c r="V19" s="118"/>
    </row>
    <row r="20" spans="1:22" ht="21" customHeight="1" x14ac:dyDescent="0.3">
      <c r="A20" s="91"/>
      <c r="B20" s="138" t="s">
        <v>110</v>
      </c>
      <c r="C20" s="139">
        <f>SUM(C7:C19)</f>
        <v>386</v>
      </c>
      <c r="D20" s="139">
        <f>SUM(D7:D19)</f>
        <v>386</v>
      </c>
      <c r="E20" s="139">
        <f t="shared" ref="E20:V20" si="1">SUM(E7:E19)</f>
        <v>0</v>
      </c>
      <c r="F20" s="139">
        <f t="shared" si="1"/>
        <v>0</v>
      </c>
      <c r="G20" s="139">
        <f>SUM(G7:G19)</f>
        <v>41</v>
      </c>
      <c r="H20" s="139">
        <f t="shared" si="1"/>
        <v>31</v>
      </c>
      <c r="I20" s="139">
        <f t="shared" si="1"/>
        <v>262</v>
      </c>
      <c r="J20" s="139">
        <f t="shared" si="1"/>
        <v>52</v>
      </c>
      <c r="K20" s="139">
        <f t="shared" si="1"/>
        <v>0</v>
      </c>
      <c r="L20" s="139">
        <f t="shared" si="1"/>
        <v>0</v>
      </c>
      <c r="M20" s="139">
        <f t="shared" si="1"/>
        <v>82</v>
      </c>
      <c r="N20" s="139">
        <f t="shared" si="1"/>
        <v>82</v>
      </c>
      <c r="O20" s="139">
        <f t="shared" si="1"/>
        <v>0</v>
      </c>
      <c r="P20" s="139">
        <f t="shared" si="1"/>
        <v>0</v>
      </c>
      <c r="Q20" s="139">
        <f t="shared" si="1"/>
        <v>43</v>
      </c>
      <c r="R20" s="139">
        <f t="shared" si="1"/>
        <v>5</v>
      </c>
      <c r="S20" s="139">
        <f t="shared" si="1"/>
        <v>33</v>
      </c>
      <c r="T20" s="139">
        <f t="shared" si="1"/>
        <v>1</v>
      </c>
      <c r="U20" s="139">
        <f t="shared" si="1"/>
        <v>0</v>
      </c>
      <c r="V20" s="139">
        <f t="shared" si="1"/>
        <v>0</v>
      </c>
    </row>
    <row r="23" spans="1:22" x14ac:dyDescent="0.3">
      <c r="D23" s="50"/>
    </row>
  </sheetData>
  <mergeCells count="9">
    <mergeCell ref="N3:N4"/>
    <mergeCell ref="O3:V3"/>
    <mergeCell ref="M3:M4"/>
    <mergeCell ref="A1:V1"/>
    <mergeCell ref="A3:A4"/>
    <mergeCell ref="D3:D4"/>
    <mergeCell ref="E3:L3"/>
    <mergeCell ref="B3:B4"/>
    <mergeCell ref="C3:C4"/>
  </mergeCells>
  <pageMargins left="0.28000000000000003" right="0.26" top="0.55118110236220474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14</vt:i4>
      </vt:variant>
      <vt:variant>
        <vt:lpstr>Phạm vi có Tên</vt:lpstr>
      </vt:variant>
      <vt:variant>
        <vt:i4>6</vt:i4>
      </vt:variant>
    </vt:vector>
  </HeadingPairs>
  <TitlesOfParts>
    <vt:vector size="20" baseType="lpstr">
      <vt:lpstr>7.1</vt:lpstr>
      <vt:lpstr>7.2</vt:lpstr>
      <vt:lpstr>7.3</vt:lpstr>
      <vt:lpstr>7.4</vt:lpstr>
      <vt:lpstr>7.5</vt:lpstr>
      <vt:lpstr>7.6</vt:lpstr>
      <vt:lpstr>7.7</vt:lpstr>
      <vt:lpstr>7.8</vt:lpstr>
      <vt:lpstr>7.9</vt:lpstr>
      <vt:lpstr>7.10</vt:lpstr>
      <vt:lpstr>7.11</vt:lpstr>
      <vt:lpstr>7.12</vt:lpstr>
      <vt:lpstr>DS Nghèo, CN</vt:lpstr>
      <vt:lpstr>DS thoát nghèo, cn</vt:lpstr>
      <vt:lpstr>'7.11'!_GoBack</vt:lpstr>
      <vt:lpstr>'7.4'!Print_Titles</vt:lpstr>
      <vt:lpstr>'7.5'!Print_Titles</vt:lpstr>
      <vt:lpstr>'7.6'!Print_Titles</vt:lpstr>
      <vt:lpstr>'7.7'!Print_Titles</vt:lpstr>
      <vt:lpstr>'7.8'!Print_Titles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2025-12-23T03:33:20Z</dcterms:modified>
</cp:coreProperties>
</file>